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05" yWindow="390" windowWidth="16605" windowHeight="9045" activeTab="0"/>
  </bookViews>
  <sheets>
    <sheet name="Help-And-Instructions" sheetId="1" r:id="rId1"/>
    <sheet name="Basic-Information" sheetId="2" r:id="rId2"/>
    <sheet name="ACT-Score-Entry-Sheet" sheetId="3" r:id="rId3"/>
    <sheet name="Sample-Populated-Sheet" sheetId="4" r:id="rId4"/>
    <sheet name="Change-Log" sheetId="5" state="hidden" r:id="rId5"/>
  </sheets>
  <definedNames>
    <definedName name="Basic_Data_Entry">'Basic-Information'!$B$6:$B$18,'Basic-Information'!$B$20:$B$21</definedName>
    <definedName name="_xlnm.Print_Area" localSheetId="1">'Basic-Information'!$A:$C</definedName>
    <definedName name="Sample_Sheet_Data_Entry">#REF!,#REF!,#REF!,#REF!,#REF!,#REF!,#REF!,#REF!,#REF!,#REF!,#REF!,#REF!,#REF!,#REF!,#REF!</definedName>
    <definedName name="Score_Data_Entry" localSheetId="2">'ACT-Score-Entry-Sheet'!$C$10:$E$11,'ACT-Score-Entry-Sheet'!$C$13:$E$15,'ACT-Score-Entry-Sheet'!$C$17:$E$18,'ACT-Score-Entry-Sheet'!$C$20:$E$20,'ACT-Score-Entry-Sheet'!$I$9,'ACT-Score-Entry-Sheet'!$J$10:$J$11,'ACT-Score-Entry-Sheet'!$I$12,'ACT-Score-Entry-Sheet'!$J$13:$J$15,'ACT-Score-Entry-Sheet'!$I$16,'ACT-Score-Entry-Sheet'!$J$17:$J$18,'ACT-Score-Entry-Sheet'!$I$19,'ACT-Score-Entry-Sheet'!$K$9:$K$20,'ACT-Score-Entry-Sheet'!$G$28,'ACT-Score-Entry-Sheet'!$I$27,'ACT-Score-Entry-Sheet'!$K$27</definedName>
    <definedName name="Score_Data_Entry" localSheetId="3">'Sample-Populated-Sheet'!$C$10:$E$11,'Sample-Populated-Sheet'!$C$13:$E$15,'Sample-Populated-Sheet'!$C$17:$E$18,'Sample-Populated-Sheet'!$C$20:$E$20,'Sample-Populated-Sheet'!$I$9,'Sample-Populated-Sheet'!$J$10:$J$11,'Sample-Populated-Sheet'!$I$12,'Sample-Populated-Sheet'!$J$13:$J$15,'Sample-Populated-Sheet'!$I$16,'Sample-Populated-Sheet'!$J$17:$J$18,'Sample-Populated-Sheet'!$I$19,'Sample-Populated-Sheet'!$K$9:$K$20,'Sample-Populated-Sheet'!$G$28,'Sample-Populated-Sheet'!$I$27,'Sample-Populated-Sheet'!$K$27</definedName>
    <definedName name="Score_Data_Entry">#REF!,#REF!,#REF!,#REF!,#REF!,#REF!,#REF!,#REF!,#REF!,#REF!,#REF!,#REF!,#REF!,#REF!,#REF!</definedName>
    <definedName name="Session_Date">'Basic-Information'!$B$8</definedName>
    <definedName name="Student_name">'Basic-Information'!$B$6</definedName>
    <definedName name="Test_Identifier">'Basic-Information'!$B$10</definedName>
  </definedNames>
  <calcPr fullCalcOnLoad="1"/>
</workbook>
</file>

<file path=xl/sharedStrings.xml><?xml version="1.0" encoding="utf-8"?>
<sst xmlns="http://schemas.openxmlformats.org/spreadsheetml/2006/main" count="206" uniqueCount="124">
  <si>
    <t>Step 5, 6</t>
  </si>
  <si>
    <t>Step 7</t>
  </si>
  <si>
    <t>Step 8</t>
  </si>
  <si>
    <t>Expected Question Count</t>
  </si>
  <si>
    <t>Raw</t>
  </si>
  <si>
    <t>% 
Correct</t>
  </si>
  <si>
    <t xml:space="preserve">Full Scaled Score </t>
  </si>
  <si>
    <t>SubScore
Scaled 
Score</t>
  </si>
  <si>
    <t xml:space="preserve">Point 
Cost @ Composite Score </t>
  </si>
  <si>
    <t>Point Cost @ SubScore</t>
  </si>
  <si>
    <t>Percentile Rank</t>
  </si>
  <si>
    <t>SubScore - Usage Mechanics</t>
  </si>
  <si>
    <t>SubScore - Rhetorical Skills</t>
  </si>
  <si>
    <t xml:space="preserve">Math Total </t>
  </si>
  <si>
    <t>SubScore - Pre Algebra/ Elementary Algebra</t>
  </si>
  <si>
    <t>SubScore - Intermediate Algebra /Coord Geom.</t>
  </si>
  <si>
    <t>SubScore - Plane Geometry / Trignometry</t>
  </si>
  <si>
    <t xml:space="preserve">Reading Total </t>
  </si>
  <si>
    <t>Subscore - Social Studies / Sciences</t>
  </si>
  <si>
    <t>Subscore - Arts and Literature</t>
  </si>
  <si>
    <t>Science</t>
  </si>
  <si>
    <t>-</t>
  </si>
  <si>
    <t>Step 2,3</t>
  </si>
  <si>
    <t>Essay -- Combined English Writing</t>
  </si>
  <si>
    <t>This spreadsheet was created by Socrato.</t>
  </si>
  <si>
    <t>Redistribution permitted with attribution.</t>
  </si>
  <si>
    <t>Copyright 2009. All rights reserved.</t>
  </si>
  <si>
    <t xml:space="preserve">Permission is granted for use in non-commercial educational purposes. </t>
  </si>
  <si>
    <t xml:space="preserve">How to Use this </t>
  </si>
  <si>
    <t>More Info</t>
  </si>
  <si>
    <t>Website</t>
  </si>
  <si>
    <t>http://www.socrato.com</t>
  </si>
  <si>
    <t xml:space="preserve">Blog </t>
  </si>
  <si>
    <t xml:space="preserve">http://blog.socrato.com </t>
  </si>
  <si>
    <t>Composite and Subject Area Scoring</t>
  </si>
  <si>
    <t xml:space="preserve">Essay Scoring </t>
  </si>
  <si>
    <t>Expected Max Points</t>
  </si>
  <si>
    <t>Question Correct</t>
  </si>
  <si>
    <t>Question
Wrong</t>
  </si>
  <si>
    <t>Question
Omitted</t>
  </si>
  <si>
    <t>Total Counted</t>
  </si>
  <si>
    <t xml:space="preserve">Subject scoring steps --&gt; </t>
  </si>
  <si>
    <t xml:space="preserve">Student Name </t>
  </si>
  <si>
    <t>Test Practice Date</t>
  </si>
  <si>
    <t>Test Conditions</t>
  </si>
  <si>
    <t xml:space="preserve">Start Time </t>
  </si>
  <si>
    <t xml:space="preserve">End Time </t>
  </si>
  <si>
    <t xml:space="preserve">Tutor Name </t>
  </si>
  <si>
    <t xml:space="preserve">Tutor Notes / Recommendation </t>
  </si>
  <si>
    <t xml:space="preserve">Test Book Name </t>
  </si>
  <si>
    <t xml:space="preserve">Test Identified / Name </t>
  </si>
  <si>
    <t>Student Identifier (optional)</t>
  </si>
  <si>
    <t>Required</t>
  </si>
  <si>
    <t>Next Test Date</t>
  </si>
  <si>
    <t>ACT Actual Exam Date</t>
  </si>
  <si>
    <t xml:space="preserve">Help </t>
  </si>
  <si>
    <t>Please email bugs, suggestions, comments to info@socrato.com</t>
  </si>
  <si>
    <t>To get permission for commercial use please send your request to info@socrato.com or contact us via www.socrato.com website</t>
  </si>
  <si>
    <t>&lt;Self paced or Proctered&gt;</t>
  </si>
  <si>
    <t>&lt;Test start time&gt;</t>
  </si>
  <si>
    <t xml:space="preserve">Complete this sheet to track basic information. </t>
  </si>
  <si>
    <t>Basic Information Entry</t>
  </si>
  <si>
    <t>Content Area</t>
  </si>
  <si>
    <t>Composite Score</t>
  </si>
  <si>
    <t xml:space="preserve">Read this Help-And-Instruction </t>
  </si>
  <si>
    <t xml:space="preserve">Complete the "Basic-Information" Tab </t>
  </si>
  <si>
    <t xml:space="preserve">Go on ACT-Score-Entry-Sheet </t>
  </si>
  <si>
    <t>Follow Steps from your Test Practice Guide and Enter the Information in the corresponding "Yellow" colored cells only</t>
  </si>
  <si>
    <t>Essay scoring steps --&gt;</t>
  </si>
  <si>
    <t>Change Log</t>
  </si>
  <si>
    <t>Date</t>
  </si>
  <si>
    <t>Who</t>
  </si>
  <si>
    <t>Changes</t>
  </si>
  <si>
    <t>Version</t>
  </si>
  <si>
    <t>0.1</t>
  </si>
  <si>
    <t>RG</t>
  </si>
  <si>
    <t>Initial version created</t>
  </si>
  <si>
    <t xml:space="preserve">Enter 
Percentile </t>
  </si>
  <si>
    <t>Essay 
Points</t>
  </si>
  <si>
    <t xml:space="preserve">Enter Question Count in Yellow cells </t>
  </si>
  <si>
    <t xml:space="preserve">Enter Scaled Scores
in Yellow cells </t>
  </si>
  <si>
    <t xml:space="preserve">The total composite will be calculated automatically </t>
  </si>
  <si>
    <t xml:space="preserve">Enter the combined score (on 12 point scale) directly into points area </t>
  </si>
  <si>
    <t xml:space="preserve">For Essay Scoring </t>
  </si>
  <si>
    <t xml:space="preserve">Document Info.  
Copyright notice 
License Info. </t>
  </si>
  <si>
    <t xml:space="preserve">For each student / test you will make a copy of this file </t>
  </si>
  <si>
    <t>If the counts of questions (sum of correct, wrong, omitted) is not correct the "Total counted" column will remain red.</t>
  </si>
  <si>
    <t xml:space="preserve">Enter the scaled scores </t>
  </si>
  <si>
    <t>Want to get notified about the next analysis report? Subscribe to the Socrato blog by email or RSS and receive the information first. Or, just drop us an email at support@socrato.com.</t>
  </si>
  <si>
    <t>Basic Information about Student, Test, Session, Tutor, and Tutor Notes</t>
  </si>
  <si>
    <t>&lt;Test end time&gt;</t>
  </si>
  <si>
    <t>Student Notes</t>
  </si>
  <si>
    <t>&lt;Notes from student&gt;</t>
  </si>
  <si>
    <t>&lt;Tutor name&gt;</t>
  </si>
  <si>
    <t>&lt;Tutor Notes&gt;</t>
  </si>
  <si>
    <t>Sample Data</t>
  </si>
  <si>
    <t>The Sample-Populated-Sheet shows you how the data looks like</t>
  </si>
  <si>
    <t xml:space="preserve">Step 1 (do on paper)
Step 2, 3, 4 - Enter data below
</t>
  </si>
  <si>
    <t xml:space="preserve">Raw Score </t>
  </si>
  <si>
    <t>Written Essay - Score 1</t>
  </si>
  <si>
    <t>Written Essay - Score 2</t>
  </si>
  <si>
    <t xml:space="preserve">Scores </t>
  </si>
  <si>
    <t>Writing 
Score</t>
  </si>
  <si>
    <t xml:space="preserve">English Writing Total </t>
  </si>
  <si>
    <t>Point Left</t>
  </si>
  <si>
    <t>Step 4</t>
  </si>
  <si>
    <t>Combined 
Score</t>
  </si>
  <si>
    <t>Point Cost @ Combined Score</t>
  </si>
  <si>
    <t xml:space="preserve">Points Cost Per Question </t>
  </si>
  <si>
    <t xml:space="preserve">It simplifies the Essay scoring. Also it moves all the analysis on the right side on the data entry page. 
</t>
  </si>
  <si>
    <t>Legend</t>
  </si>
  <si>
    <t xml:space="preserve">Instruction </t>
  </si>
  <si>
    <t xml:space="preserve">Enter your data here </t>
  </si>
  <si>
    <t>Calculated values from other table</t>
  </si>
  <si>
    <t xml:space="preserve">Calculated values in same table </t>
  </si>
  <si>
    <t>For help see "Help-And-Instructions" tab</t>
  </si>
  <si>
    <t xml:space="preserve">Added percentile for Composite Score
</t>
  </si>
  <si>
    <t xml:space="preserve">Percentile
Rank </t>
  </si>
  <si>
    <t>Sam Student</t>
  </si>
  <si>
    <t>Official Guide</t>
  </si>
  <si>
    <t>Nov-1-2009</t>
  </si>
  <si>
    <t>Scoring Sheet for ACT Test</t>
  </si>
  <si>
    <t>ACT Test #2</t>
  </si>
  <si>
    <t>ACT Test Score Calculation Tool Version 0.3</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</si>
</sst>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s>
  <fonts count="49">
    <font>
      <sz val="10"/>
      <name val="Arial"/>
      <family val="0"/>
    </font>
    <font>
      <sz val="8"/>
      <name val="Arial"/>
      <family val="0"/>
    </font>
    <font>
      <u val="single"/>
      <sz val="10"/>
      <color indexed="36"/>
      <name val="Arial"/>
      <family val="0"/>
    </font>
    <font>
      <u val="single"/>
      <sz val="10"/>
      <color indexed="12"/>
      <name val="Arial"/>
      <family val="0"/>
    </font>
    <font>
      <sz val="10"/>
      <color indexed="9"/>
      <name val="Verdana"/>
      <family val="2"/>
    </font>
    <font>
      <sz val="10"/>
      <name val="Verdana"/>
      <family val="2"/>
    </font>
    <font>
      <b/>
      <sz val="10"/>
      <color indexed="9"/>
      <name val="Verdana"/>
      <family val="2"/>
    </font>
    <font>
      <b/>
      <sz val="8"/>
      <color indexed="57"/>
      <name val="Verdana"/>
      <family val="2"/>
    </font>
    <font>
      <sz val="8"/>
      <color indexed="10"/>
      <name val="Verdana"/>
      <family val="2"/>
    </font>
    <font>
      <sz val="8"/>
      <name val="Verdana"/>
      <family val="2"/>
    </font>
    <font>
      <b/>
      <sz val="10"/>
      <name val="Verdana"/>
      <family val="2"/>
    </font>
    <font>
      <b/>
      <sz val="8"/>
      <color indexed="23"/>
      <name val="Verdana"/>
      <family val="2"/>
    </font>
    <font>
      <b/>
      <sz val="8"/>
      <name val="Verdana"/>
      <family val="2"/>
    </font>
    <font>
      <b/>
      <sz val="9"/>
      <name val="Verdana"/>
      <family val="2"/>
    </font>
    <font>
      <b/>
      <sz val="8"/>
      <color indexed="10"/>
      <name val="Verdana"/>
      <family val="2"/>
    </font>
    <font>
      <b/>
      <sz val="8"/>
      <color indexed="63"/>
      <name val="Verdana"/>
      <family val="2"/>
    </font>
    <font>
      <sz val="8"/>
      <color indexed="57"/>
      <name val="Verdana"/>
      <family val="2"/>
    </font>
    <font>
      <sz val="9"/>
      <color indexed="10"/>
      <name val="Verdana"/>
      <family val="2"/>
    </font>
    <font>
      <sz val="9"/>
      <color indexed="8"/>
      <name val="Verdana"/>
      <family val="2"/>
    </font>
    <font>
      <sz val="10"/>
      <color indexed="10"/>
      <name val="Verdana"/>
      <family val="2"/>
    </font>
    <font>
      <sz val="8"/>
      <color indexed="63"/>
      <name val="Verdana"/>
      <family val="2"/>
    </font>
    <font>
      <b/>
      <sz val="9"/>
      <color indexed="8"/>
      <name val="Verdana"/>
      <family val="2"/>
    </font>
    <font>
      <b/>
      <sz val="8"/>
      <color indexed="9"/>
      <name val="Verdana"/>
      <family val="2"/>
    </font>
    <font>
      <sz val="8"/>
      <color indexed="9"/>
      <name val="Verdana"/>
      <family val="2"/>
    </font>
    <font>
      <b/>
      <sz val="12"/>
      <color indexed="10"/>
      <name val="Verdana"/>
      <family val="2"/>
    </font>
    <font>
      <b/>
      <sz val="12"/>
      <color indexed="9"/>
      <name val="Verdana"/>
      <family val="2"/>
    </font>
    <font>
      <sz val="12"/>
      <name val="Verdana"/>
      <family val="2"/>
    </font>
    <font>
      <b/>
      <sz val="10"/>
      <name val="Arial"/>
      <family val="2"/>
    </font>
    <font>
      <b/>
      <i/>
      <sz val="8"/>
      <color indexed="55"/>
      <name val="Verdana"/>
      <family val="2"/>
    </font>
    <font>
      <b/>
      <sz val="12"/>
      <name val="Verdana"/>
      <family val="2"/>
    </font>
    <font>
      <b/>
      <sz val="14"/>
      <color indexed="61"/>
      <name val="Verdana"/>
      <family val="2"/>
    </font>
    <font>
      <b/>
      <sz val="12"/>
      <color indexed="61"/>
      <name val="Verdana"/>
      <family val="2"/>
    </font>
    <font>
      <u val="single"/>
      <sz val="10"/>
      <color indexed="12"/>
      <name val="Verdana"/>
      <family val="2"/>
    </font>
    <font>
      <b/>
      <sz val="14"/>
      <name val="Verdana"/>
      <family val="2"/>
    </font>
    <font>
      <b/>
      <sz val="12"/>
      <color indexed="20"/>
      <name val="Verdana"/>
      <family val="2"/>
    </font>
    <font>
      <sz val="12"/>
      <color indexed="9"/>
      <name val="Verdana"/>
      <family val="2"/>
    </font>
    <font>
      <sz val="9"/>
      <name val="Verdana"/>
      <family val="2"/>
    </font>
    <font>
      <b/>
      <sz val="9"/>
      <color indexed="9"/>
      <name val="Verdana"/>
      <family val="2"/>
    </font>
    <font>
      <b/>
      <sz val="14"/>
      <color indexed="17"/>
      <name val="Verdana"/>
      <family val="2"/>
    </font>
    <font>
      <b/>
      <sz val="9"/>
      <color indexed="23"/>
      <name val="Verdana"/>
      <family val="2"/>
    </font>
    <font>
      <b/>
      <sz val="9"/>
      <name val="Arial"/>
      <family val="2"/>
    </font>
    <font>
      <b/>
      <sz val="9"/>
      <color indexed="9"/>
      <name val="Arial"/>
      <family val="2"/>
    </font>
    <font>
      <b/>
      <sz val="9"/>
      <color indexed="63"/>
      <name val="Verdana"/>
      <family val="2"/>
    </font>
    <font>
      <sz val="9"/>
      <color indexed="63"/>
      <name val="Verdana"/>
      <family val="2"/>
    </font>
    <font>
      <b/>
      <sz val="10"/>
      <color indexed="63"/>
      <name val="Verdana"/>
      <family val="2"/>
    </font>
    <font>
      <sz val="10"/>
      <color indexed="63"/>
      <name val="Verdana"/>
      <family val="2"/>
    </font>
    <font>
      <b/>
      <sz val="14"/>
      <color indexed="63"/>
      <name val="Verdana"/>
      <family val="2"/>
    </font>
    <font>
      <sz val="10"/>
      <color indexed="12"/>
      <name val="Verdana"/>
      <family val="2"/>
    </font>
    <font>
      <b/>
      <sz val="10"/>
      <color indexed="12"/>
      <name val="Verdana"/>
      <family val="2"/>
    </font>
  </fonts>
  <fills count="8">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47"/>
        <bgColor indexed="64"/>
      </patternFill>
    </fill>
    <fill>
      <patternFill patternType="solid">
        <fgColor indexed="21"/>
        <bgColor indexed="64"/>
      </patternFill>
    </fill>
    <fill>
      <patternFill patternType="solid">
        <fgColor indexed="10"/>
        <bgColor indexed="64"/>
      </patternFill>
    </fill>
  </fills>
  <borders count="39">
    <border>
      <left/>
      <right/>
      <top/>
      <bottom/>
      <diagonal/>
    </border>
    <border>
      <left style="thin"/>
      <right style="hair">
        <color indexed="22"/>
      </right>
      <top>
        <color indexed="63"/>
      </top>
      <bottom style="thin"/>
    </border>
    <border>
      <left>
        <color indexed="63"/>
      </left>
      <right style="hair">
        <color indexed="22"/>
      </right>
      <top>
        <color indexed="63"/>
      </top>
      <bottom style="thin"/>
    </border>
    <border>
      <left style="hair">
        <color indexed="22"/>
      </left>
      <right style="hair">
        <color indexed="22"/>
      </right>
      <top>
        <color indexed="63"/>
      </top>
      <bottom>
        <color indexed="63"/>
      </bottom>
    </border>
    <border>
      <left style="hair">
        <color indexed="22"/>
      </left>
      <right>
        <color indexed="63"/>
      </right>
      <top>
        <color indexed="63"/>
      </top>
      <bottom>
        <color indexed="63"/>
      </bottom>
    </border>
    <border>
      <left style="hair">
        <color indexed="22"/>
      </left>
      <right style="thin"/>
      <top>
        <color indexed="63"/>
      </top>
      <bottom>
        <color indexed="63"/>
      </bottom>
    </border>
    <border>
      <left style="hair"/>
      <right style="hair"/>
      <top style="hair"/>
      <bottom style="hair"/>
    </border>
    <border>
      <left style="hair"/>
      <right style="hair"/>
      <top style="hair"/>
      <bottom>
        <color indexed="63"/>
      </bottom>
    </border>
    <border>
      <left style="thin"/>
      <right style="hair">
        <color indexed="22"/>
      </right>
      <top style="thin"/>
      <bottom>
        <color indexed="63"/>
      </bottom>
    </border>
    <border>
      <left style="hair">
        <color indexed="22"/>
      </left>
      <right style="hair">
        <color indexed="22"/>
      </right>
      <top style="thin"/>
      <bottom>
        <color indexed="63"/>
      </bottom>
    </border>
    <border>
      <left style="hair">
        <color indexed="22"/>
      </left>
      <right>
        <color indexed="63"/>
      </right>
      <top style="thin"/>
      <bottom>
        <color indexed="63"/>
      </bottom>
    </border>
    <border>
      <left style="hair">
        <color indexed="22"/>
      </left>
      <right style="thin"/>
      <top style="thin"/>
      <bottom>
        <color indexed="63"/>
      </bottom>
    </border>
    <border>
      <left style="medium"/>
      <right style="medium"/>
      <top style="thin"/>
      <bottom style="thin"/>
    </border>
    <border>
      <left>
        <color indexed="63"/>
      </left>
      <right style="hair"/>
      <top>
        <color indexed="63"/>
      </top>
      <bottom>
        <color indexed="63"/>
      </bottom>
    </border>
    <border>
      <left style="hair"/>
      <right style="hair"/>
      <top>
        <color indexed="63"/>
      </top>
      <bottom>
        <color indexed="63"/>
      </bottom>
    </border>
    <border>
      <left style="hair"/>
      <right>
        <color indexed="63"/>
      </right>
      <top>
        <color indexed="63"/>
      </top>
      <bottom>
        <color indexed="63"/>
      </bottom>
    </border>
    <border>
      <left style="thin"/>
      <right style="thin"/>
      <top style="thin"/>
      <bottom style="thin"/>
    </border>
    <border>
      <left>
        <color indexed="63"/>
      </left>
      <right>
        <color indexed="63"/>
      </right>
      <top style="thin"/>
      <bottom>
        <color indexed="63"/>
      </bottom>
    </border>
    <border>
      <left style="hair"/>
      <right style="hair"/>
      <top>
        <color indexed="63"/>
      </top>
      <bottom style="hair"/>
    </border>
    <border>
      <left>
        <color indexed="63"/>
      </left>
      <right>
        <color indexed="63"/>
      </right>
      <top>
        <color indexed="63"/>
      </top>
      <bottom style="hair"/>
    </border>
    <border>
      <left style="thin"/>
      <right style="hair">
        <color indexed="22"/>
      </right>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hair"/>
      <right style="thin"/>
      <top style="hair"/>
      <bottom style="hair"/>
    </border>
    <border>
      <left>
        <color indexed="63"/>
      </left>
      <right style="thin"/>
      <top>
        <color indexed="63"/>
      </top>
      <bottom>
        <color indexed="63"/>
      </bottom>
    </border>
    <border>
      <left style="hair"/>
      <right style="hair"/>
      <top style="hair"/>
      <bottom style="thin"/>
    </border>
    <border>
      <left style="hair"/>
      <right style="thin"/>
      <top style="hair"/>
      <bottom style="thin"/>
    </border>
    <border>
      <left style="hair"/>
      <right style="thin"/>
      <top style="hair"/>
      <bottom>
        <color indexed="63"/>
      </bottom>
    </border>
    <border>
      <left style="medium"/>
      <right>
        <color indexed="63"/>
      </right>
      <top style="thin"/>
      <bottom style="thin"/>
    </border>
    <border>
      <left>
        <color indexed="63"/>
      </left>
      <right style="thin"/>
      <top style="thin"/>
      <bottom style="thin"/>
    </border>
    <border>
      <left>
        <color indexed="63"/>
      </left>
      <right style="medium"/>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174">
    <xf numFmtId="0" fontId="0" fillId="0" borderId="0" xfId="0" applyAlignment="1">
      <alignment/>
    </xf>
    <xf numFmtId="0" fontId="5" fillId="0" borderId="0" xfId="0" applyFont="1" applyAlignment="1">
      <alignment/>
    </xf>
    <xf numFmtId="0" fontId="5" fillId="2" borderId="1" xfId="0" applyFont="1" applyFill="1" applyBorder="1" applyAlignment="1">
      <alignment vertical="top"/>
    </xf>
    <xf numFmtId="0" fontId="5" fillId="2" borderId="2" xfId="0" applyFont="1" applyFill="1" applyBorder="1" applyAlignment="1">
      <alignment horizontal="center" vertical="top"/>
    </xf>
    <xf numFmtId="0" fontId="7" fillId="2" borderId="3" xfId="0" applyFont="1" applyFill="1" applyBorder="1" applyAlignment="1">
      <alignment vertical="top"/>
    </xf>
    <xf numFmtId="0" fontId="8" fillId="2" borderId="3" xfId="0" applyFont="1" applyFill="1" applyBorder="1" applyAlignment="1">
      <alignment vertical="top"/>
    </xf>
    <xf numFmtId="0" fontId="9" fillId="2" borderId="3" xfId="0" applyFont="1" applyFill="1" applyBorder="1" applyAlignment="1">
      <alignment vertical="top"/>
    </xf>
    <xf numFmtId="0" fontId="9" fillId="2" borderId="4" xfId="0" applyFont="1" applyFill="1" applyBorder="1" applyAlignment="1">
      <alignment vertical="top"/>
    </xf>
    <xf numFmtId="0" fontId="9" fillId="2" borderId="5" xfId="0" applyFont="1" applyFill="1" applyBorder="1" applyAlignment="1">
      <alignment vertical="top"/>
    </xf>
    <xf numFmtId="0" fontId="12" fillId="3" borderId="6" xfId="0" applyFont="1" applyFill="1" applyBorder="1" applyAlignment="1">
      <alignment vertical="top"/>
    </xf>
    <xf numFmtId="1" fontId="12" fillId="3" borderId="6" xfId="0" applyNumberFormat="1" applyFont="1" applyFill="1" applyBorder="1" applyAlignment="1">
      <alignment vertical="top"/>
    </xf>
    <xf numFmtId="9" fontId="12" fillId="3" borderId="6" xfId="0" applyNumberFormat="1" applyFont="1" applyFill="1" applyBorder="1" applyAlignment="1">
      <alignment vertical="top"/>
    </xf>
    <xf numFmtId="1" fontId="13" fillId="4" borderId="6" xfId="0" applyNumberFormat="1" applyFont="1" applyFill="1" applyBorder="1" applyAlignment="1">
      <alignment vertical="top"/>
    </xf>
    <xf numFmtId="1" fontId="13" fillId="3" borderId="6" xfId="0" applyNumberFormat="1" applyFont="1" applyFill="1" applyBorder="1" applyAlignment="1">
      <alignment vertical="top"/>
    </xf>
    <xf numFmtId="1" fontId="14" fillId="3" borderId="6" xfId="0" applyNumberFormat="1" applyFont="1" applyFill="1" applyBorder="1" applyAlignment="1">
      <alignment vertical="top"/>
    </xf>
    <xf numFmtId="2" fontId="12" fillId="3" borderId="6" xfId="0" applyNumberFormat="1" applyFont="1" applyFill="1" applyBorder="1" applyAlignment="1">
      <alignment vertical="top"/>
    </xf>
    <xf numFmtId="1" fontId="15" fillId="4" borderId="6" xfId="0" applyNumberFormat="1" applyFont="1" applyFill="1" applyBorder="1" applyAlignment="1">
      <alignment vertical="top"/>
    </xf>
    <xf numFmtId="0" fontId="7" fillId="4" borderId="6" xfId="0" applyFont="1" applyFill="1" applyBorder="1" applyAlignment="1">
      <alignment vertical="top"/>
    </xf>
    <xf numFmtId="0" fontId="14" fillId="4" borderId="6" xfId="0" applyFont="1" applyFill="1" applyBorder="1" applyAlignment="1">
      <alignment vertical="top"/>
    </xf>
    <xf numFmtId="1" fontId="9" fillId="2" borderId="6" xfId="0" applyNumberFormat="1" applyFont="1" applyFill="1" applyBorder="1" applyAlignment="1">
      <alignment vertical="top"/>
    </xf>
    <xf numFmtId="9" fontId="16" fillId="2" borderId="6" xfId="0" applyNumberFormat="1" applyFont="1" applyFill="1" applyBorder="1" applyAlignment="1">
      <alignment vertical="top"/>
    </xf>
    <xf numFmtId="165" fontId="17" fillId="2" borderId="6" xfId="0" applyNumberFormat="1" applyFont="1" applyFill="1" applyBorder="1" applyAlignment="1">
      <alignment vertical="top"/>
    </xf>
    <xf numFmtId="1" fontId="18" fillId="4" borderId="6" xfId="0" applyNumberFormat="1" applyFont="1" applyFill="1" applyBorder="1" applyAlignment="1">
      <alignment vertical="top"/>
    </xf>
    <xf numFmtId="1" fontId="8" fillId="2" borderId="6" xfId="0" applyNumberFormat="1" applyFont="1" applyFill="1" applyBorder="1" applyAlignment="1">
      <alignment vertical="top"/>
    </xf>
    <xf numFmtId="1" fontId="20" fillId="4" borderId="6" xfId="0" applyNumberFormat="1" applyFont="1" applyFill="1" applyBorder="1" applyAlignment="1">
      <alignment vertical="top"/>
    </xf>
    <xf numFmtId="9" fontId="12" fillId="3" borderId="6" xfId="21" applyFont="1" applyFill="1" applyBorder="1" applyAlignment="1">
      <alignment vertical="top"/>
    </xf>
    <xf numFmtId="1" fontId="21" fillId="3" borderId="6" xfId="0" applyNumberFormat="1" applyFont="1" applyFill="1" applyBorder="1" applyAlignment="1">
      <alignment vertical="top"/>
    </xf>
    <xf numFmtId="165" fontId="8" fillId="2" borderId="7" xfId="0" applyNumberFormat="1" applyFont="1" applyFill="1" applyBorder="1" applyAlignment="1">
      <alignment vertical="top"/>
    </xf>
    <xf numFmtId="0" fontId="9" fillId="2" borderId="6" xfId="0" applyFont="1" applyFill="1" applyBorder="1" applyAlignment="1">
      <alignment vertical="top"/>
    </xf>
    <xf numFmtId="0" fontId="5" fillId="0" borderId="0" xfId="0" applyFont="1" applyBorder="1" applyAlignment="1">
      <alignment horizontal="center" vertical="top"/>
    </xf>
    <xf numFmtId="0" fontId="5" fillId="0" borderId="6" xfId="0" applyFont="1" applyBorder="1" applyAlignment="1">
      <alignment vertical="top"/>
    </xf>
    <xf numFmtId="0" fontId="12" fillId="4" borderId="6" xfId="0" applyFont="1" applyFill="1" applyBorder="1" applyAlignment="1">
      <alignment vertical="top"/>
    </xf>
    <xf numFmtId="0" fontId="14" fillId="3" borderId="6" xfId="0" applyFont="1" applyFill="1" applyBorder="1" applyAlignment="1">
      <alignment vertical="top"/>
    </xf>
    <xf numFmtId="0" fontId="9" fillId="2" borderId="6" xfId="0" applyFont="1" applyFill="1" applyBorder="1" applyAlignment="1" quotePrefix="1">
      <alignment vertical="top"/>
    </xf>
    <xf numFmtId="0" fontId="5" fillId="0" borderId="0" xfId="0" applyFont="1" applyAlignment="1">
      <alignment horizontal="center"/>
    </xf>
    <xf numFmtId="0" fontId="26" fillId="0" borderId="0" xfId="0" applyFont="1" applyAlignment="1">
      <alignment/>
    </xf>
    <xf numFmtId="0" fontId="0" fillId="0" borderId="0" xfId="0" applyAlignment="1">
      <alignment vertical="top"/>
    </xf>
    <xf numFmtId="0" fontId="28" fillId="2" borderId="8" xfId="0" applyFont="1" applyFill="1" applyBorder="1" applyAlignment="1">
      <alignment horizontal="center" vertical="center"/>
    </xf>
    <xf numFmtId="0" fontId="28" fillId="2" borderId="9" xfId="0" applyFont="1" applyFill="1" applyBorder="1" applyAlignment="1">
      <alignment horizontal="center" vertical="center" wrapText="1"/>
    </xf>
    <xf numFmtId="0" fontId="28" fillId="2" borderId="10" xfId="0" applyFont="1" applyFill="1" applyBorder="1" applyAlignment="1">
      <alignment horizontal="center" vertical="center" wrapText="1"/>
    </xf>
    <xf numFmtId="0" fontId="28" fillId="2" borderId="11" xfId="0" applyFont="1" applyFill="1" applyBorder="1" applyAlignment="1">
      <alignment horizontal="center" vertical="center" wrapText="1"/>
    </xf>
    <xf numFmtId="0" fontId="9" fillId="0" borderId="0" xfId="0" applyFont="1" applyAlignment="1">
      <alignment vertical="center"/>
    </xf>
    <xf numFmtId="0" fontId="10" fillId="0" borderId="6" xfId="0" applyFont="1" applyBorder="1" applyAlignment="1">
      <alignment vertical="top"/>
    </xf>
    <xf numFmtId="0" fontId="10" fillId="0" borderId="6" xfId="0" applyFont="1" applyBorder="1" applyAlignment="1">
      <alignment vertical="top" wrapText="1"/>
    </xf>
    <xf numFmtId="0" fontId="5" fillId="0" borderId="0" xfId="0" applyFont="1" applyAlignment="1">
      <alignment vertical="top"/>
    </xf>
    <xf numFmtId="0" fontId="10" fillId="0" borderId="0" xfId="0" applyFont="1" applyBorder="1" applyAlignment="1">
      <alignment vertical="top" wrapText="1"/>
    </xf>
    <xf numFmtId="0" fontId="5" fillId="4" borderId="6" xfId="0" applyFont="1" applyFill="1" applyBorder="1" applyAlignment="1">
      <alignment vertical="top"/>
    </xf>
    <xf numFmtId="0" fontId="5" fillId="2" borderId="6" xfId="0" applyFont="1" applyFill="1" applyBorder="1" applyAlignment="1">
      <alignment vertical="top"/>
    </xf>
    <xf numFmtId="0" fontId="30" fillId="0" borderId="6" xfId="0" applyFont="1" applyBorder="1" applyAlignment="1">
      <alignment vertical="top"/>
    </xf>
    <xf numFmtId="0" fontId="5" fillId="0" borderId="0" xfId="0" applyFont="1" applyAlignment="1">
      <alignment/>
    </xf>
    <xf numFmtId="0" fontId="5" fillId="0" borderId="0" xfId="0" applyFont="1" applyAlignment="1">
      <alignment wrapText="1"/>
    </xf>
    <xf numFmtId="0" fontId="5" fillId="0" borderId="0" xfId="0" applyFont="1" applyAlignment="1">
      <alignment vertical="top" wrapText="1"/>
    </xf>
    <xf numFmtId="0" fontId="7" fillId="4" borderId="7" xfId="0" applyFont="1" applyFill="1" applyBorder="1" applyAlignment="1">
      <alignment vertical="top"/>
    </xf>
    <xf numFmtId="0" fontId="14" fillId="4" borderId="7" xfId="0" applyFont="1" applyFill="1" applyBorder="1" applyAlignment="1">
      <alignment vertical="top"/>
    </xf>
    <xf numFmtId="1" fontId="9" fillId="2" borderId="7" xfId="0" applyNumberFormat="1" applyFont="1" applyFill="1" applyBorder="1" applyAlignment="1">
      <alignment vertical="top"/>
    </xf>
    <xf numFmtId="9" fontId="16" fillId="2" borderId="7" xfId="0" applyNumberFormat="1" applyFont="1" applyFill="1" applyBorder="1" applyAlignment="1">
      <alignment vertical="top"/>
    </xf>
    <xf numFmtId="1" fontId="8" fillId="2" borderId="7" xfId="0" applyNumberFormat="1" applyFont="1" applyFill="1" applyBorder="1" applyAlignment="1">
      <alignment vertical="top"/>
    </xf>
    <xf numFmtId="165" fontId="38" fillId="0" borderId="12" xfId="0" applyNumberFormat="1" applyFont="1" applyFill="1" applyBorder="1" applyAlignment="1">
      <alignment vertical="top"/>
    </xf>
    <xf numFmtId="0" fontId="29" fillId="0" borderId="0" xfId="0" applyFont="1" applyFill="1" applyBorder="1" applyAlignment="1">
      <alignment horizontal="center" vertical="top"/>
    </xf>
    <xf numFmtId="165" fontId="38" fillId="0" borderId="0" xfId="0" applyNumberFormat="1" applyFont="1" applyFill="1" applyBorder="1" applyAlignment="1">
      <alignment vertical="top"/>
    </xf>
    <xf numFmtId="1" fontId="23" fillId="0" borderId="13" xfId="0" applyNumberFormat="1" applyFont="1" applyFill="1" applyBorder="1" applyAlignment="1">
      <alignment vertical="top"/>
    </xf>
    <xf numFmtId="165" fontId="24" fillId="0" borderId="0" xfId="0" applyNumberFormat="1" applyFont="1" applyFill="1" applyBorder="1" applyAlignment="1">
      <alignment vertical="top"/>
    </xf>
    <xf numFmtId="1" fontId="23" fillId="0" borderId="14" xfId="0" applyNumberFormat="1" applyFont="1" applyFill="1" applyBorder="1" applyAlignment="1">
      <alignment vertical="top"/>
    </xf>
    <xf numFmtId="1" fontId="20" fillId="0" borderId="15" xfId="0" applyNumberFormat="1" applyFont="1" applyFill="1" applyBorder="1" applyAlignment="1">
      <alignment vertical="top"/>
    </xf>
    <xf numFmtId="0" fontId="11" fillId="3" borderId="6" xfId="0" applyFont="1" applyFill="1" applyBorder="1" applyAlignment="1">
      <alignment vertical="top"/>
    </xf>
    <xf numFmtId="0" fontId="11" fillId="3" borderId="7" xfId="0" applyFont="1" applyFill="1" applyBorder="1" applyAlignment="1">
      <alignment vertical="top"/>
    </xf>
    <xf numFmtId="0" fontId="13" fillId="0" borderId="0" xfId="0" applyFont="1" applyFill="1" applyBorder="1" applyAlignment="1">
      <alignment horizontal="center" vertical="top"/>
    </xf>
    <xf numFmtId="0" fontId="39" fillId="5" borderId="16" xfId="0" applyFont="1" applyFill="1" applyBorder="1" applyAlignment="1">
      <alignment horizontal="center" vertical="top"/>
    </xf>
    <xf numFmtId="0" fontId="37" fillId="0" borderId="0" xfId="0" applyFont="1" applyFill="1" applyBorder="1" applyAlignment="1">
      <alignment horizontal="center" vertical="top"/>
    </xf>
    <xf numFmtId="0" fontId="12" fillId="0" borderId="0" xfId="0" applyFont="1" applyFill="1" applyBorder="1" applyAlignment="1">
      <alignment horizontal="center" vertical="top"/>
    </xf>
    <xf numFmtId="0" fontId="22" fillId="0" borderId="0" xfId="0" applyFont="1" applyFill="1" applyBorder="1" applyAlignment="1">
      <alignment horizontal="center" vertical="top"/>
    </xf>
    <xf numFmtId="0" fontId="9" fillId="0" borderId="0" xfId="0" applyFont="1" applyAlignment="1">
      <alignment/>
    </xf>
    <xf numFmtId="0" fontId="11" fillId="5" borderId="16" xfId="0" applyFont="1" applyFill="1" applyBorder="1" applyAlignment="1">
      <alignment horizontal="center" vertical="top" wrapText="1"/>
    </xf>
    <xf numFmtId="0" fontId="5" fillId="0" borderId="0" xfId="0" applyFont="1" applyBorder="1" applyAlignment="1">
      <alignment vertical="top"/>
    </xf>
    <xf numFmtId="0" fontId="36" fillId="0" borderId="6" xfId="0" applyFont="1" applyBorder="1" applyAlignment="1">
      <alignment vertical="top"/>
    </xf>
    <xf numFmtId="0" fontId="11" fillId="5" borderId="17" xfId="0" applyFont="1" applyFill="1" applyBorder="1" applyAlignment="1">
      <alignment horizontal="center" vertical="top" wrapText="1"/>
    </xf>
    <xf numFmtId="0" fontId="9" fillId="0" borderId="0" xfId="0" applyFont="1" applyBorder="1" applyAlignment="1">
      <alignment vertical="top" wrapText="1"/>
    </xf>
    <xf numFmtId="0" fontId="10" fillId="0" borderId="6" xfId="0" applyFont="1" applyFill="1" applyBorder="1" applyAlignment="1">
      <alignment horizontal="center" vertical="top"/>
    </xf>
    <xf numFmtId="0" fontId="5" fillId="0" borderId="0" xfId="0" applyFont="1" applyFill="1" applyAlignment="1">
      <alignment horizontal="center" vertical="top"/>
    </xf>
    <xf numFmtId="0" fontId="5" fillId="0" borderId="0" xfId="0" applyFont="1" applyFill="1" applyAlignment="1">
      <alignment horizontal="center"/>
    </xf>
    <xf numFmtId="0" fontId="6" fillId="6" borderId="6" xfId="0" applyFont="1" applyFill="1" applyBorder="1" applyAlignment="1">
      <alignment vertical="top"/>
    </xf>
    <xf numFmtId="0" fontId="4" fillId="6" borderId="6" xfId="0" applyFont="1" applyFill="1" applyBorder="1" applyAlignment="1">
      <alignment vertical="top"/>
    </xf>
    <xf numFmtId="0" fontId="5" fillId="0" borderId="6" xfId="0" applyFont="1" applyFill="1" applyBorder="1" applyAlignment="1">
      <alignment horizontal="center" vertical="top"/>
    </xf>
    <xf numFmtId="0" fontId="5" fillId="0" borderId="6" xfId="0" applyFont="1" applyBorder="1" applyAlignment="1">
      <alignment vertical="top" wrapText="1"/>
    </xf>
    <xf numFmtId="0" fontId="40" fillId="0" borderId="6" xfId="0" applyFont="1" applyFill="1" applyBorder="1" applyAlignment="1">
      <alignment horizontal="center" vertical="top" wrapText="1"/>
    </xf>
    <xf numFmtId="0" fontId="41" fillId="6" borderId="6" xfId="0" applyFont="1" applyFill="1" applyBorder="1" applyAlignment="1">
      <alignment vertical="top" wrapText="1"/>
    </xf>
    <xf numFmtId="0" fontId="5" fillId="0" borderId="6" xfId="0" applyFont="1" applyBorder="1" applyAlignment="1">
      <alignment horizontal="left" vertical="top" wrapText="1" indent="1"/>
    </xf>
    <xf numFmtId="0" fontId="5" fillId="7" borderId="6" xfId="0" applyFont="1" applyFill="1" applyBorder="1" applyAlignment="1">
      <alignment vertical="top"/>
    </xf>
    <xf numFmtId="0" fontId="32" fillId="0" borderId="6" xfId="20" applyFont="1" applyBorder="1" applyAlignment="1">
      <alignment vertical="top" wrapText="1"/>
    </xf>
    <xf numFmtId="0" fontId="19" fillId="0" borderId="6" xfId="0" applyFont="1" applyBorder="1" applyAlignment="1">
      <alignment vertical="top"/>
    </xf>
    <xf numFmtId="0" fontId="5" fillId="0" borderId="18" xfId="0" applyFont="1" applyBorder="1" applyAlignment="1">
      <alignment vertical="top"/>
    </xf>
    <xf numFmtId="0" fontId="30" fillId="0" borderId="0" xfId="0" applyFont="1" applyBorder="1" applyAlignment="1">
      <alignment vertical="top"/>
    </xf>
    <xf numFmtId="0" fontId="31" fillId="0" borderId="0" xfId="0" applyFont="1" applyBorder="1" applyAlignment="1">
      <alignment vertical="top"/>
    </xf>
    <xf numFmtId="0" fontId="10" fillId="0" borderId="0" xfId="0" applyFont="1" applyBorder="1" applyAlignment="1">
      <alignment vertical="top"/>
    </xf>
    <xf numFmtId="0" fontId="5" fillId="0" borderId="18" xfId="0" applyFont="1" applyBorder="1" applyAlignment="1">
      <alignment vertical="top" wrapText="1"/>
    </xf>
    <xf numFmtId="0" fontId="10" fillId="0" borderId="0" xfId="0" applyFont="1" applyFill="1" applyBorder="1" applyAlignment="1">
      <alignment horizontal="center" vertical="top"/>
    </xf>
    <xf numFmtId="0" fontId="33" fillId="0" borderId="0" xfId="0" applyFont="1" applyFill="1" applyBorder="1" applyAlignment="1">
      <alignment horizontal="center" vertical="top"/>
    </xf>
    <xf numFmtId="0" fontId="13" fillId="0" borderId="0" xfId="0" applyFont="1" applyBorder="1" applyAlignment="1">
      <alignment vertical="top"/>
    </xf>
    <xf numFmtId="0" fontId="5" fillId="0" borderId="0" xfId="0" applyFont="1" applyFill="1" applyBorder="1" applyAlignment="1">
      <alignment horizontal="center" vertical="top"/>
    </xf>
    <xf numFmtId="0" fontId="32" fillId="0" borderId="0" xfId="20" applyFont="1" applyBorder="1" applyAlignment="1">
      <alignment vertical="top"/>
    </xf>
    <xf numFmtId="0" fontId="40" fillId="0" borderId="18" xfId="0" applyFont="1" applyFill="1" applyBorder="1" applyAlignment="1">
      <alignment horizontal="center" vertical="top" wrapText="1"/>
    </xf>
    <xf numFmtId="0" fontId="5" fillId="0" borderId="19" xfId="0" applyFont="1" applyBorder="1" applyAlignment="1">
      <alignment vertical="top"/>
    </xf>
    <xf numFmtId="0" fontId="10" fillId="0" borderId="19" xfId="0" applyFont="1" applyBorder="1" applyAlignment="1">
      <alignment vertical="top"/>
    </xf>
    <xf numFmtId="0" fontId="10" fillId="0" borderId="19" xfId="0" applyFont="1" applyFill="1" applyBorder="1" applyAlignment="1">
      <alignment horizontal="center" vertical="top"/>
    </xf>
    <xf numFmtId="0" fontId="5" fillId="0" borderId="19" xfId="0" applyFont="1" applyBorder="1" applyAlignment="1">
      <alignment vertical="top" wrapText="1"/>
    </xf>
    <xf numFmtId="0" fontId="27" fillId="0" borderId="0" xfId="0" applyFont="1" applyBorder="1" applyAlignment="1">
      <alignment vertical="top"/>
    </xf>
    <xf numFmtId="0" fontId="27" fillId="0" borderId="0" xfId="0" applyFont="1" applyBorder="1" applyAlignment="1">
      <alignment vertical="top" wrapText="1"/>
    </xf>
    <xf numFmtId="0" fontId="0" fillId="0" borderId="0" xfId="0" applyBorder="1" applyAlignment="1">
      <alignment vertical="top"/>
    </xf>
    <xf numFmtId="0" fontId="34" fillId="0" borderId="0" xfId="0" applyFont="1" applyBorder="1" applyAlignment="1">
      <alignment vertical="top"/>
    </xf>
    <xf numFmtId="0" fontId="42" fillId="3" borderId="8" xfId="0" applyFont="1" applyFill="1" applyBorder="1" applyAlignment="1">
      <alignment vertical="top"/>
    </xf>
    <xf numFmtId="0" fontId="15" fillId="3" borderId="17" xfId="0" applyFont="1" applyFill="1" applyBorder="1" applyAlignment="1">
      <alignment horizontal="center" vertical="top"/>
    </xf>
    <xf numFmtId="0" fontId="43" fillId="2" borderId="20" xfId="0" applyFont="1" applyFill="1" applyBorder="1" applyAlignment="1">
      <alignment vertical="top"/>
    </xf>
    <xf numFmtId="0" fontId="20" fillId="2" borderId="0" xfId="0" applyFont="1" applyFill="1" applyBorder="1" applyAlignment="1">
      <alignment horizontal="center" vertical="top"/>
    </xf>
    <xf numFmtId="0" fontId="42" fillId="3" borderId="20" xfId="0" applyFont="1" applyFill="1" applyBorder="1" applyAlignment="1">
      <alignment vertical="top"/>
    </xf>
    <xf numFmtId="0" fontId="15" fillId="3" borderId="0" xfId="0" applyFont="1" applyFill="1" applyBorder="1" applyAlignment="1">
      <alignment horizontal="center" vertical="top"/>
    </xf>
    <xf numFmtId="0" fontId="44" fillId="3" borderId="8" xfId="0" applyFont="1" applyFill="1" applyBorder="1" applyAlignment="1">
      <alignment vertical="top"/>
    </xf>
    <xf numFmtId="0" fontId="45" fillId="2" borderId="1" xfId="0" applyFont="1" applyFill="1" applyBorder="1" applyAlignment="1">
      <alignment vertical="top"/>
    </xf>
    <xf numFmtId="0" fontId="44" fillId="3" borderId="17" xfId="0" applyFont="1" applyFill="1" applyBorder="1" applyAlignment="1">
      <alignment horizontal="center" vertical="top"/>
    </xf>
    <xf numFmtId="0" fontId="45" fillId="2" borderId="21" xfId="0" applyFont="1" applyFill="1" applyBorder="1" applyAlignment="1">
      <alignment horizontal="center" vertical="top"/>
    </xf>
    <xf numFmtId="0" fontId="9" fillId="0" borderId="6" xfId="0" applyFont="1" applyFill="1" applyBorder="1" applyAlignment="1">
      <alignment vertical="top"/>
    </xf>
    <xf numFmtId="0" fontId="25" fillId="6" borderId="22" xfId="0" applyFont="1" applyFill="1" applyBorder="1" applyAlignment="1">
      <alignment vertical="top"/>
    </xf>
    <xf numFmtId="0" fontId="25" fillId="6" borderId="17" xfId="0" applyFont="1" applyFill="1" applyBorder="1" applyAlignment="1">
      <alignment horizontal="center" vertical="top"/>
    </xf>
    <xf numFmtId="0" fontId="35" fillId="6" borderId="17" xfId="0" applyFont="1" applyFill="1" applyBorder="1" applyAlignment="1">
      <alignment vertical="top"/>
    </xf>
    <xf numFmtId="0" fontId="35" fillId="6" borderId="23" xfId="0" applyFont="1" applyFill="1" applyBorder="1" applyAlignment="1">
      <alignment vertical="top"/>
    </xf>
    <xf numFmtId="0" fontId="10" fillId="5" borderId="24" xfId="0" applyFont="1" applyFill="1" applyBorder="1" applyAlignment="1">
      <alignment horizontal="center" vertical="top"/>
    </xf>
    <xf numFmtId="0" fontId="36" fillId="0" borderId="25" xfId="0" applyFont="1" applyBorder="1" applyAlignment="1">
      <alignment vertical="top"/>
    </xf>
    <xf numFmtId="0" fontId="9" fillId="0" borderId="26" xfId="0" applyFont="1" applyBorder="1" applyAlignment="1">
      <alignment vertical="top" wrapText="1"/>
    </xf>
    <xf numFmtId="0" fontId="9" fillId="2" borderId="25" xfId="0" applyFont="1" applyFill="1" applyBorder="1" applyAlignment="1">
      <alignment vertical="top"/>
    </xf>
    <xf numFmtId="0" fontId="7" fillId="4" borderId="27" xfId="0" applyFont="1" applyFill="1" applyBorder="1" applyAlignment="1">
      <alignment vertical="top"/>
    </xf>
    <xf numFmtId="0" fontId="14" fillId="3" borderId="27" xfId="0" applyFont="1" applyFill="1" applyBorder="1" applyAlignment="1">
      <alignment vertical="top"/>
    </xf>
    <xf numFmtId="0" fontId="9" fillId="2" borderId="27" xfId="0" applyFont="1" applyFill="1" applyBorder="1" applyAlignment="1">
      <alignment vertical="top"/>
    </xf>
    <xf numFmtId="0" fontId="9" fillId="0" borderId="27" xfId="0" applyFont="1" applyFill="1" applyBorder="1" applyAlignment="1">
      <alignment vertical="top"/>
    </xf>
    <xf numFmtId="9" fontId="16" fillId="2" borderId="27" xfId="0" applyNumberFormat="1" applyFont="1" applyFill="1" applyBorder="1" applyAlignment="1">
      <alignment vertical="top"/>
    </xf>
    <xf numFmtId="0" fontId="9" fillId="2" borderId="27" xfId="0" applyFont="1" applyFill="1" applyBorder="1" applyAlignment="1" quotePrefix="1">
      <alignment vertical="top"/>
    </xf>
    <xf numFmtId="0" fontId="9" fillId="2" borderId="28" xfId="0" applyFont="1" applyFill="1" applyBorder="1" applyAlignment="1">
      <alignment vertical="top"/>
    </xf>
    <xf numFmtId="0" fontId="37" fillId="0" borderId="26" xfId="0" applyFont="1" applyFill="1" applyBorder="1" applyAlignment="1">
      <alignment horizontal="center" vertical="top"/>
    </xf>
    <xf numFmtId="0" fontId="22" fillId="0" borderId="26" xfId="0" applyFont="1" applyFill="1" applyBorder="1" applyAlignment="1">
      <alignment horizontal="center" vertical="top"/>
    </xf>
    <xf numFmtId="2" fontId="12" fillId="3" borderId="25" xfId="0" applyNumberFormat="1" applyFont="1" applyFill="1" applyBorder="1" applyAlignment="1">
      <alignment vertical="top"/>
    </xf>
    <xf numFmtId="0" fontId="19" fillId="0" borderId="0" xfId="0" applyFont="1" applyBorder="1" applyAlignment="1">
      <alignment/>
    </xf>
    <xf numFmtId="2" fontId="8" fillId="2" borderId="25" xfId="0" applyNumberFormat="1" applyFont="1" applyFill="1" applyBorder="1" applyAlignment="1">
      <alignment vertical="top"/>
    </xf>
    <xf numFmtId="2" fontId="8" fillId="2" borderId="29" xfId="0" applyNumberFormat="1" applyFont="1" applyFill="1" applyBorder="1" applyAlignment="1">
      <alignment vertical="top"/>
    </xf>
    <xf numFmtId="1" fontId="23" fillId="0" borderId="30" xfId="0" applyNumberFormat="1" applyFont="1" applyFill="1" applyBorder="1" applyAlignment="1">
      <alignment vertical="top"/>
    </xf>
    <xf numFmtId="1" fontId="23" fillId="0" borderId="31" xfId="0" applyNumberFormat="1" applyFont="1" applyFill="1" applyBorder="1" applyAlignment="1">
      <alignment vertical="top"/>
    </xf>
    <xf numFmtId="14" fontId="0" fillId="0" borderId="0" xfId="0" applyNumberFormat="1" applyAlignment="1" quotePrefix="1">
      <alignment vertical="top"/>
    </xf>
    <xf numFmtId="14" fontId="0" fillId="0" borderId="0" xfId="0" applyNumberFormat="1" applyAlignment="1">
      <alignment vertical="top"/>
    </xf>
    <xf numFmtId="0" fontId="0" fillId="0" borderId="0" xfId="0" applyAlignment="1">
      <alignment vertical="top" wrapText="1"/>
    </xf>
    <xf numFmtId="0" fontId="5" fillId="5" borderId="0" xfId="0" applyFont="1" applyFill="1" applyAlignment="1">
      <alignment/>
    </xf>
    <xf numFmtId="0" fontId="5" fillId="4" borderId="0" xfId="0" applyFont="1" applyFill="1" applyAlignment="1">
      <alignment/>
    </xf>
    <xf numFmtId="0" fontId="47" fillId="0" borderId="0" xfId="0" applyFont="1" applyAlignment="1">
      <alignment/>
    </xf>
    <xf numFmtId="165" fontId="24" fillId="0" borderId="32" xfId="0" applyNumberFormat="1" applyFont="1" applyFill="1" applyBorder="1" applyAlignment="1">
      <alignment vertical="top"/>
    </xf>
    <xf numFmtId="1" fontId="46" fillId="4" borderId="16" xfId="0" applyNumberFormat="1" applyFont="1" applyFill="1" applyBorder="1" applyAlignment="1">
      <alignment vertical="top"/>
    </xf>
    <xf numFmtId="0" fontId="10" fillId="3" borderId="6" xfId="0" applyFont="1" applyFill="1" applyBorder="1" applyAlignment="1">
      <alignment vertical="top"/>
    </xf>
    <xf numFmtId="1" fontId="48" fillId="3" borderId="6" xfId="0" applyNumberFormat="1" applyFont="1" applyFill="1" applyBorder="1" applyAlignment="1">
      <alignment vertical="top"/>
    </xf>
    <xf numFmtId="0" fontId="25" fillId="6" borderId="33" xfId="0" applyFont="1" applyFill="1" applyBorder="1" applyAlignment="1">
      <alignment vertical="top"/>
    </xf>
    <xf numFmtId="0" fontId="5" fillId="5" borderId="34" xfId="0" applyFont="1" applyFill="1" applyBorder="1" applyAlignment="1">
      <alignment/>
    </xf>
    <xf numFmtId="0" fontId="5" fillId="4" borderId="34" xfId="0" applyFont="1" applyFill="1" applyBorder="1" applyAlignment="1">
      <alignment/>
    </xf>
    <xf numFmtId="0" fontId="5" fillId="0" borderId="34" xfId="0" applyFont="1" applyBorder="1" applyAlignment="1">
      <alignment/>
    </xf>
    <xf numFmtId="0" fontId="47" fillId="0" borderId="34" xfId="0" applyFont="1" applyBorder="1" applyAlignment="1">
      <alignment/>
    </xf>
    <xf numFmtId="0" fontId="5" fillId="0" borderId="35" xfId="0" applyFont="1" applyBorder="1" applyAlignment="1">
      <alignment/>
    </xf>
    <xf numFmtId="14" fontId="5" fillId="4" borderId="6" xfId="0" applyNumberFormat="1" applyFont="1" applyFill="1" applyBorder="1" applyAlignment="1">
      <alignment vertical="top"/>
    </xf>
    <xf numFmtId="0" fontId="41" fillId="6" borderId="18" xfId="0" applyFont="1" applyFill="1" applyBorder="1" applyAlignment="1">
      <alignment horizontal="left" vertical="top" wrapText="1"/>
    </xf>
    <xf numFmtId="0" fontId="41" fillId="6" borderId="6" xfId="0" applyFont="1" applyFill="1" applyBorder="1" applyAlignment="1">
      <alignment horizontal="left" vertical="top" wrapText="1"/>
    </xf>
    <xf numFmtId="0" fontId="5" fillId="0" borderId="0" xfId="0" applyFont="1" applyFill="1" applyBorder="1" applyAlignment="1">
      <alignment horizontal="left" vertical="top" wrapText="1"/>
    </xf>
    <xf numFmtId="0" fontId="39" fillId="5" borderId="16" xfId="0" applyFont="1" applyFill="1" applyBorder="1" applyAlignment="1">
      <alignment horizontal="center" vertical="top" wrapText="1"/>
    </xf>
    <xf numFmtId="0" fontId="39" fillId="5" borderId="16" xfId="0" applyFont="1" applyFill="1" applyBorder="1" applyAlignment="1">
      <alignment horizontal="center" vertical="top"/>
    </xf>
    <xf numFmtId="0" fontId="29" fillId="0" borderId="36" xfId="0" applyFont="1" applyFill="1" applyBorder="1" applyAlignment="1">
      <alignment horizontal="center" vertical="top"/>
    </xf>
    <xf numFmtId="0" fontId="29" fillId="0" borderId="37" xfId="0" applyFont="1" applyFill="1" applyBorder="1" applyAlignment="1">
      <alignment horizontal="center" vertical="top"/>
    </xf>
    <xf numFmtId="0" fontId="29" fillId="0" borderId="32" xfId="0" applyFont="1" applyFill="1" applyBorder="1" applyAlignment="1">
      <alignment horizontal="center" vertical="top"/>
    </xf>
    <xf numFmtId="0" fontId="11" fillId="5" borderId="36" xfId="0" applyFont="1" applyFill="1" applyBorder="1" applyAlignment="1">
      <alignment horizontal="center" vertical="top" wrapText="1"/>
    </xf>
    <xf numFmtId="0" fontId="11" fillId="5" borderId="37" xfId="0" applyFont="1" applyFill="1" applyBorder="1" applyAlignment="1">
      <alignment horizontal="center" vertical="top" wrapText="1"/>
    </xf>
    <xf numFmtId="0" fontId="11" fillId="5" borderId="31" xfId="0" applyFont="1" applyFill="1" applyBorder="1" applyAlignment="1">
      <alignment horizontal="center" vertical="top" wrapText="1"/>
    </xf>
    <xf numFmtId="0" fontId="11" fillId="5" borderId="31" xfId="0" applyFont="1" applyFill="1" applyBorder="1" applyAlignment="1">
      <alignment horizontal="center" vertical="top"/>
    </xf>
    <xf numFmtId="0" fontId="13" fillId="5" borderId="24" xfId="0" applyFont="1" applyFill="1" applyBorder="1" applyAlignment="1">
      <alignment horizontal="center" vertical="center"/>
    </xf>
    <xf numFmtId="0" fontId="13" fillId="5" borderId="38" xfId="0" applyFont="1" applyFill="1" applyBorder="1" applyAlignment="1">
      <alignment horizontal="center"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0</xdr:row>
      <xdr:rowOff>9525</xdr:rowOff>
    </xdr:from>
    <xdr:to>
      <xdr:col>1</xdr:col>
      <xdr:colOff>1066800</xdr:colOff>
      <xdr:row>0</xdr:row>
      <xdr:rowOff>285750</xdr:rowOff>
    </xdr:to>
    <xdr:pic>
      <xdr:nvPicPr>
        <xdr:cNvPr id="1" name="Picture 3"/>
        <xdr:cNvPicPr preferRelativeResize="1">
          <a:picLocks noChangeAspect="1"/>
        </xdr:cNvPicPr>
      </xdr:nvPicPr>
      <xdr:blipFill>
        <a:blip r:embed="rId1"/>
        <a:stretch>
          <a:fillRect/>
        </a:stretch>
      </xdr:blipFill>
      <xdr:spPr>
        <a:xfrm>
          <a:off x="152400" y="9525"/>
          <a:ext cx="1028700" cy="276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38100</xdr:rowOff>
    </xdr:from>
    <xdr:to>
      <xdr:col>0</xdr:col>
      <xdr:colOff>1057275</xdr:colOff>
      <xdr:row>0</xdr:row>
      <xdr:rowOff>314325</xdr:rowOff>
    </xdr:to>
    <xdr:pic>
      <xdr:nvPicPr>
        <xdr:cNvPr id="1" name="Picture 2"/>
        <xdr:cNvPicPr preferRelativeResize="1">
          <a:picLocks noChangeAspect="1"/>
        </xdr:cNvPicPr>
      </xdr:nvPicPr>
      <xdr:blipFill>
        <a:blip r:embed="rId1"/>
        <a:stretch>
          <a:fillRect/>
        </a:stretch>
      </xdr:blipFill>
      <xdr:spPr>
        <a:xfrm>
          <a:off x="28575" y="38100"/>
          <a:ext cx="1028700" cy="2762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28575</xdr:rowOff>
    </xdr:from>
    <xdr:to>
      <xdr:col>0</xdr:col>
      <xdr:colOff>1066800</xdr:colOff>
      <xdr:row>0</xdr:row>
      <xdr:rowOff>304800</xdr:rowOff>
    </xdr:to>
    <xdr:pic>
      <xdr:nvPicPr>
        <xdr:cNvPr id="1" name="Picture 1"/>
        <xdr:cNvPicPr preferRelativeResize="1">
          <a:picLocks noChangeAspect="1"/>
        </xdr:cNvPicPr>
      </xdr:nvPicPr>
      <xdr:blipFill>
        <a:blip r:embed="rId1"/>
        <a:stretch>
          <a:fillRect/>
        </a:stretch>
      </xdr:blipFill>
      <xdr:spPr>
        <a:xfrm>
          <a:off x="38100" y="28575"/>
          <a:ext cx="1028700" cy="2762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28575</xdr:rowOff>
    </xdr:from>
    <xdr:to>
      <xdr:col>0</xdr:col>
      <xdr:colOff>1066800</xdr:colOff>
      <xdr:row>0</xdr:row>
      <xdr:rowOff>304800</xdr:rowOff>
    </xdr:to>
    <xdr:pic>
      <xdr:nvPicPr>
        <xdr:cNvPr id="1" name="Picture 1"/>
        <xdr:cNvPicPr preferRelativeResize="1">
          <a:picLocks noChangeAspect="1"/>
        </xdr:cNvPicPr>
      </xdr:nvPicPr>
      <xdr:blipFill>
        <a:blip r:embed="rId1"/>
        <a:stretch>
          <a:fillRect/>
        </a:stretch>
      </xdr:blipFill>
      <xdr:spPr>
        <a:xfrm>
          <a:off x="38100" y="28575"/>
          <a:ext cx="1028700" cy="2762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28575</xdr:rowOff>
    </xdr:from>
    <xdr:to>
      <xdr:col>1</xdr:col>
      <xdr:colOff>457200</xdr:colOff>
      <xdr:row>0</xdr:row>
      <xdr:rowOff>304800</xdr:rowOff>
    </xdr:to>
    <xdr:pic>
      <xdr:nvPicPr>
        <xdr:cNvPr id="1" name="Picture 1"/>
        <xdr:cNvPicPr preferRelativeResize="1">
          <a:picLocks noChangeAspect="1"/>
        </xdr:cNvPicPr>
      </xdr:nvPicPr>
      <xdr:blipFill>
        <a:blip r:embed="rId1"/>
        <a:stretch>
          <a:fillRect/>
        </a:stretch>
      </xdr:blipFill>
      <xdr:spPr>
        <a:xfrm>
          <a:off x="38100" y="28575"/>
          <a:ext cx="1028700"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ocrato.com/" TargetMode="External" /><Relationship Id="rId2" Type="http://schemas.openxmlformats.org/officeDocument/2006/relationships/hyperlink" Target="mailto:S|AFeedback@sapient.com?subject=SA%20|%20Feedback%20on%20scope%20matrix"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J31"/>
  <sheetViews>
    <sheetView tabSelected="1" workbookViewId="0" topLeftCell="A1">
      <pane xSplit="3" ySplit="4" topLeftCell="D5" activePane="bottomRight" state="frozen"/>
      <selection pane="topLeft" activeCell="D1" sqref="D1"/>
      <selection pane="topRight" activeCell="D1" sqref="D1"/>
      <selection pane="bottomLeft" activeCell="D1" sqref="D1"/>
      <selection pane="bottomRight" activeCell="D7" sqref="D7"/>
    </sheetView>
  </sheetViews>
  <sheetFormatPr defaultColWidth="9.140625" defaultRowHeight="12.75"/>
  <cols>
    <col min="1" max="1" width="1.7109375" style="49" customWidth="1"/>
    <col min="2" max="2" width="17.8515625" style="49" customWidth="1"/>
    <col min="3" max="3" width="2.28125" style="79" customWidth="1"/>
    <col min="4" max="4" width="72.28125" style="50" customWidth="1"/>
    <col min="5" max="16384" width="9.140625" style="49" customWidth="1"/>
  </cols>
  <sheetData>
    <row r="1" spans="2:5" s="73" customFormat="1" ht="33.75" customHeight="1">
      <c r="B1" s="93"/>
      <c r="C1" s="95"/>
      <c r="D1" s="45"/>
      <c r="E1" s="45"/>
    </row>
    <row r="2" spans="2:5" s="73" customFormat="1" ht="26.25" customHeight="1">
      <c r="B2" s="91" t="s">
        <v>55</v>
      </c>
      <c r="C2" s="96"/>
      <c r="D2" s="45"/>
      <c r="E2" s="45"/>
    </row>
    <row r="3" spans="2:5" s="73" customFormat="1" ht="14.25" customHeight="1">
      <c r="B3" s="97" t="s">
        <v>123</v>
      </c>
      <c r="C3" s="66"/>
      <c r="D3" s="45"/>
      <c r="E3" s="45"/>
    </row>
    <row r="4" spans="3:10" s="73" customFormat="1" ht="20.25" customHeight="1">
      <c r="C4" s="98"/>
      <c r="D4" s="99" t="s">
        <v>56</v>
      </c>
      <c r="E4" s="99"/>
      <c r="F4" s="99"/>
      <c r="G4" s="99"/>
      <c r="H4" s="99"/>
      <c r="I4" s="99"/>
      <c r="J4" s="99"/>
    </row>
    <row r="5" spans="1:5" s="73" customFormat="1" ht="12.75">
      <c r="A5" s="101"/>
      <c r="B5" s="102"/>
      <c r="C5" s="103"/>
      <c r="D5" s="104"/>
      <c r="E5" s="101"/>
    </row>
    <row r="6" spans="1:5" s="44" customFormat="1" ht="18" customHeight="1">
      <c r="A6" s="90"/>
      <c r="B6" s="160" t="s">
        <v>84</v>
      </c>
      <c r="C6" s="100"/>
      <c r="D6" s="94" t="s">
        <v>24</v>
      </c>
      <c r="E6" s="90"/>
    </row>
    <row r="7" spans="1:5" s="44" customFormat="1" ht="12.75">
      <c r="A7" s="30"/>
      <c r="B7" s="161"/>
      <c r="C7" s="84"/>
      <c r="D7" s="83" t="s">
        <v>25</v>
      </c>
      <c r="E7" s="30"/>
    </row>
    <row r="8" spans="1:5" s="44" customFormat="1" ht="12.75">
      <c r="A8" s="30"/>
      <c r="B8" s="161"/>
      <c r="C8" s="84"/>
      <c r="D8" s="83" t="s">
        <v>26</v>
      </c>
      <c r="E8" s="30"/>
    </row>
    <row r="9" spans="1:5" s="44" customFormat="1" ht="12.75">
      <c r="A9" s="30"/>
      <c r="B9" s="161"/>
      <c r="C9" s="84"/>
      <c r="D9" s="83"/>
      <c r="E9" s="30"/>
    </row>
    <row r="10" spans="1:5" s="44" customFormat="1" ht="12.75">
      <c r="A10" s="30"/>
      <c r="B10" s="161"/>
      <c r="C10" s="84"/>
      <c r="D10" s="83" t="s">
        <v>27</v>
      </c>
      <c r="E10" s="30"/>
    </row>
    <row r="11" spans="1:5" s="44" customFormat="1" ht="25.5">
      <c r="A11" s="30"/>
      <c r="B11" s="161"/>
      <c r="C11" s="84"/>
      <c r="D11" s="83" t="s">
        <v>57</v>
      </c>
      <c r="E11" s="30"/>
    </row>
    <row r="12" spans="1:5" s="44" customFormat="1" ht="12.75">
      <c r="A12" s="30"/>
      <c r="B12" s="30"/>
      <c r="C12" s="82"/>
      <c r="D12" s="83"/>
      <c r="E12" s="30"/>
    </row>
    <row r="13" spans="1:5" s="44" customFormat="1" ht="12.75">
      <c r="A13" s="30"/>
      <c r="B13" s="85" t="s">
        <v>28</v>
      </c>
      <c r="C13" s="84"/>
      <c r="D13" s="43" t="s">
        <v>64</v>
      </c>
      <c r="E13" s="30"/>
    </row>
    <row r="14" spans="1:5" s="44" customFormat="1" ht="12.75">
      <c r="A14" s="30"/>
      <c r="B14" s="85"/>
      <c r="C14" s="84"/>
      <c r="D14" s="43" t="s">
        <v>85</v>
      </c>
      <c r="E14" s="30"/>
    </row>
    <row r="15" spans="1:5" s="44" customFormat="1" ht="12.75">
      <c r="A15" s="30"/>
      <c r="B15" s="85"/>
      <c r="C15" s="84"/>
      <c r="D15" s="43" t="s">
        <v>65</v>
      </c>
      <c r="E15" s="30"/>
    </row>
    <row r="16" spans="1:5" s="44" customFormat="1" ht="12.75">
      <c r="A16" s="30"/>
      <c r="B16" s="85"/>
      <c r="C16" s="84"/>
      <c r="D16" s="43" t="s">
        <v>66</v>
      </c>
      <c r="E16" s="30"/>
    </row>
    <row r="17" spans="1:5" s="44" customFormat="1" ht="25.5">
      <c r="A17" s="30"/>
      <c r="B17" s="85"/>
      <c r="C17" s="84"/>
      <c r="D17" s="86" t="s">
        <v>67</v>
      </c>
      <c r="E17" s="46"/>
    </row>
    <row r="18" spans="1:5" s="44" customFormat="1" ht="25.5">
      <c r="A18" s="30"/>
      <c r="B18" s="85"/>
      <c r="C18" s="84"/>
      <c r="D18" s="86" t="s">
        <v>86</v>
      </c>
      <c r="E18" s="87"/>
    </row>
    <row r="19" spans="1:5" s="44" customFormat="1" ht="12.75">
      <c r="A19" s="30"/>
      <c r="B19" s="85"/>
      <c r="C19" s="84"/>
      <c r="D19" s="86" t="s">
        <v>87</v>
      </c>
      <c r="E19" s="87"/>
    </row>
    <row r="20" spans="1:5" s="44" customFormat="1" ht="12.75">
      <c r="A20" s="30"/>
      <c r="B20" s="85"/>
      <c r="C20" s="84"/>
      <c r="D20" s="86" t="s">
        <v>81</v>
      </c>
      <c r="E20" s="30"/>
    </row>
    <row r="21" spans="1:5" s="44" customFormat="1" ht="12.75">
      <c r="A21" s="30"/>
      <c r="B21" s="85"/>
      <c r="C21" s="84"/>
      <c r="D21" s="83"/>
      <c r="E21" s="30"/>
    </row>
    <row r="22" spans="1:5" s="44" customFormat="1" ht="12.75">
      <c r="A22" s="30"/>
      <c r="B22" s="85"/>
      <c r="C22" s="84"/>
      <c r="D22" s="43" t="s">
        <v>83</v>
      </c>
      <c r="E22" s="30"/>
    </row>
    <row r="23" spans="1:5" s="44" customFormat="1" ht="12.75">
      <c r="A23" s="30"/>
      <c r="B23" s="85"/>
      <c r="C23" s="84"/>
      <c r="D23" s="86" t="s">
        <v>82</v>
      </c>
      <c r="E23" s="30"/>
    </row>
    <row r="24" spans="1:5" s="44" customFormat="1" ht="12.75">
      <c r="A24" s="30"/>
      <c r="B24" s="30"/>
      <c r="C24" s="82"/>
      <c r="D24" s="83"/>
      <c r="E24" s="30"/>
    </row>
    <row r="25" spans="1:5" s="44" customFormat="1" ht="12.75">
      <c r="A25" s="30"/>
      <c r="B25" s="85" t="s">
        <v>95</v>
      </c>
      <c r="C25" s="84"/>
      <c r="D25" s="43" t="s">
        <v>96</v>
      </c>
      <c r="E25" s="30"/>
    </row>
    <row r="26" spans="1:5" s="44" customFormat="1" ht="12.75">
      <c r="A26" s="30"/>
      <c r="B26" s="30"/>
      <c r="C26" s="82"/>
      <c r="D26" s="83"/>
      <c r="E26" s="30"/>
    </row>
    <row r="27" spans="1:5" s="44" customFormat="1" ht="12.75">
      <c r="A27" s="30"/>
      <c r="B27" s="42"/>
      <c r="C27" s="77"/>
      <c r="D27" s="83"/>
      <c r="E27" s="30"/>
    </row>
    <row r="28" spans="1:5" s="44" customFormat="1" ht="38.25">
      <c r="A28" s="30"/>
      <c r="B28" s="85" t="s">
        <v>29</v>
      </c>
      <c r="C28" s="77"/>
      <c r="D28" s="83" t="s">
        <v>88</v>
      </c>
      <c r="E28" s="30"/>
    </row>
    <row r="29" spans="1:5" s="44" customFormat="1" ht="12.75">
      <c r="A29" s="30"/>
      <c r="B29" s="85" t="s">
        <v>30</v>
      </c>
      <c r="C29" s="77"/>
      <c r="D29" s="88" t="s">
        <v>31</v>
      </c>
      <c r="E29" s="30"/>
    </row>
    <row r="30" spans="1:5" s="44" customFormat="1" ht="12.75">
      <c r="A30" s="30"/>
      <c r="B30" s="85" t="s">
        <v>32</v>
      </c>
      <c r="C30" s="77"/>
      <c r="D30" s="83" t="s">
        <v>33</v>
      </c>
      <c r="E30" s="30"/>
    </row>
    <row r="31" spans="3:4" s="44" customFormat="1" ht="12.75">
      <c r="C31" s="78"/>
      <c r="D31" s="51"/>
    </row>
  </sheetData>
  <mergeCells count="1">
    <mergeCell ref="B6:B11"/>
  </mergeCells>
  <hyperlinks>
    <hyperlink ref="D29" r:id="rId1" display="http://www.socrato.com"/>
    <hyperlink ref="D4:F4" r:id="rId2" display="Please email bugs, suggestions, comments to S|AFeedback@sapient.com"/>
  </hyperlinks>
  <printOptions/>
  <pageMargins left="0.75" right="0.75" top="1" bottom="1" header="0.5" footer="0.5"/>
  <pageSetup fitToHeight="1" fitToWidth="1" horizontalDpi="600" verticalDpi="600" orientation="landscape" scale="97" r:id="rId4"/>
  <headerFooter alignWithMargins="0">
    <oddHeader>&amp;C&amp;"Verdana,Bold"&amp;12ACT Test Score Calculation Tool</oddHeader>
    <oddFooter xml:space="preserve">&amp;LCopyright Socrato
http://www.socrato.com&amp;RVisit Socrato.com to get more Test prep tutor tools and software </oddFooter>
  </headerFooter>
  <drawing r:id="rId3"/>
</worksheet>
</file>

<file path=xl/worksheets/sheet2.xml><?xml version="1.0" encoding="utf-8"?>
<worksheet xmlns="http://schemas.openxmlformats.org/spreadsheetml/2006/main" xmlns:r="http://schemas.openxmlformats.org/officeDocument/2006/relationships">
  <sheetPr>
    <pageSetUpPr fitToPage="1"/>
  </sheetPr>
  <dimension ref="A1:C22"/>
  <sheetViews>
    <sheetView workbookViewId="0" topLeftCell="A1">
      <pane ySplit="3" topLeftCell="BM7" activePane="bottomLeft" state="frozen"/>
      <selection pane="topLeft" activeCell="D1" sqref="D1"/>
      <selection pane="bottomLeft" activeCell="B11" sqref="B11"/>
    </sheetView>
  </sheetViews>
  <sheetFormatPr defaultColWidth="9.140625" defaultRowHeight="12.75"/>
  <cols>
    <col min="1" max="1" width="34.8515625" style="44" customWidth="1"/>
    <col min="2" max="2" width="72.421875" style="44" customWidth="1"/>
    <col min="3" max="3" width="8.7109375" style="44" customWidth="1"/>
    <col min="4" max="16384" width="9.140625" style="44" customWidth="1"/>
  </cols>
  <sheetData>
    <row r="1" spans="1:3" s="73" customFormat="1" ht="33.75" customHeight="1">
      <c r="A1" s="93"/>
      <c r="B1" s="45"/>
      <c r="C1" s="45"/>
    </row>
    <row r="2" spans="1:3" s="73" customFormat="1" ht="24.75" customHeight="1">
      <c r="A2" s="91" t="str">
        <f>CONCATENATE(Student_name," | Date:",Session_Date," | ",Test_Identifier," | Scoring &amp; Analysis")</f>
        <v>Sam Student | Date:Nov-1-2009 | ACT Test #2 | Scoring &amp; Analysis</v>
      </c>
      <c r="B2" s="45"/>
      <c r="C2" s="45"/>
    </row>
    <row r="3" spans="1:3" s="73" customFormat="1" ht="18.75" customHeight="1">
      <c r="A3" s="92" t="s">
        <v>61</v>
      </c>
      <c r="B3" s="45"/>
      <c r="C3" s="45"/>
    </row>
    <row r="4" spans="1:2" s="73" customFormat="1" ht="28.5" customHeight="1">
      <c r="A4" s="162" t="s">
        <v>60</v>
      </c>
      <c r="B4" s="162"/>
    </row>
    <row r="5" spans="1:3" ht="19.5" customHeight="1">
      <c r="A5" s="80" t="s">
        <v>89</v>
      </c>
      <c r="B5" s="81"/>
      <c r="C5" s="30"/>
    </row>
    <row r="6" spans="1:3" ht="12.75">
      <c r="A6" s="42" t="s">
        <v>42</v>
      </c>
      <c r="B6" s="46" t="s">
        <v>118</v>
      </c>
      <c r="C6" s="89" t="s">
        <v>52</v>
      </c>
    </row>
    <row r="7" spans="1:3" ht="12.75">
      <c r="A7" s="42" t="s">
        <v>51</v>
      </c>
      <c r="B7" s="46">
        <v>1091</v>
      </c>
      <c r="C7" s="30"/>
    </row>
    <row r="8" spans="1:3" ht="12.75">
      <c r="A8" s="42" t="s">
        <v>43</v>
      </c>
      <c r="B8" s="159" t="s">
        <v>120</v>
      </c>
      <c r="C8" s="89" t="s">
        <v>52</v>
      </c>
    </row>
    <row r="9" spans="1:3" ht="12.75">
      <c r="A9" s="42" t="s">
        <v>49</v>
      </c>
      <c r="B9" s="46" t="s">
        <v>119</v>
      </c>
      <c r="C9" s="30"/>
    </row>
    <row r="10" spans="1:3" ht="12.75">
      <c r="A10" s="42" t="s">
        <v>50</v>
      </c>
      <c r="B10" s="46" t="s">
        <v>122</v>
      </c>
      <c r="C10" s="30"/>
    </row>
    <row r="11" spans="1:3" ht="12.75">
      <c r="A11" s="42"/>
      <c r="B11" s="30"/>
      <c r="C11" s="30"/>
    </row>
    <row r="12" spans="1:3" ht="12.75">
      <c r="A12" s="42" t="s">
        <v>44</v>
      </c>
      <c r="B12" s="46" t="s">
        <v>58</v>
      </c>
      <c r="C12" s="30"/>
    </row>
    <row r="13" spans="1:3" ht="12.75">
      <c r="A13" s="42" t="s">
        <v>45</v>
      </c>
      <c r="B13" s="46" t="s">
        <v>59</v>
      </c>
      <c r="C13" s="30"/>
    </row>
    <row r="14" spans="1:3" ht="12.75">
      <c r="A14" s="42" t="s">
        <v>46</v>
      </c>
      <c r="B14" s="46" t="s">
        <v>90</v>
      </c>
      <c r="C14" s="30"/>
    </row>
    <row r="15" spans="1:3" ht="12.75">
      <c r="A15" s="42" t="s">
        <v>91</v>
      </c>
      <c r="B15" s="46" t="s">
        <v>92</v>
      </c>
      <c r="C15" s="30"/>
    </row>
    <row r="16" spans="1:3" ht="12.75">
      <c r="A16" s="42"/>
      <c r="B16" s="30"/>
      <c r="C16" s="30"/>
    </row>
    <row r="17" spans="1:3" ht="12.75">
      <c r="A17" s="42" t="s">
        <v>47</v>
      </c>
      <c r="B17" s="46" t="s">
        <v>93</v>
      </c>
      <c r="C17" s="30"/>
    </row>
    <row r="18" spans="1:3" ht="121.5" customHeight="1">
      <c r="A18" s="42" t="s">
        <v>48</v>
      </c>
      <c r="B18" s="46" t="s">
        <v>94</v>
      </c>
      <c r="C18" s="30"/>
    </row>
    <row r="19" spans="1:3" ht="13.5" customHeight="1">
      <c r="A19" s="42"/>
      <c r="B19" s="47"/>
      <c r="C19" s="30"/>
    </row>
    <row r="20" spans="1:3" ht="12.75">
      <c r="A20" s="42" t="s">
        <v>53</v>
      </c>
      <c r="B20" s="46"/>
      <c r="C20" s="30"/>
    </row>
    <row r="21" spans="1:3" ht="12.75">
      <c r="A21" s="42" t="s">
        <v>54</v>
      </c>
      <c r="B21" s="46"/>
      <c r="C21" s="30"/>
    </row>
    <row r="22" spans="1:3" ht="12.75">
      <c r="A22" s="42"/>
      <c r="B22" s="47"/>
      <c r="C22" s="30"/>
    </row>
  </sheetData>
  <mergeCells count="1">
    <mergeCell ref="A4:B4"/>
  </mergeCells>
  <printOptions/>
  <pageMargins left="0.75" right="0.75" top="1" bottom="1" header="0.5" footer="0.5"/>
  <pageSetup fitToHeight="1" fitToWidth="1" horizontalDpi="600" verticalDpi="600" orientation="landscape" r:id="rId2"/>
  <headerFooter alignWithMargins="0">
    <oddHeader>&amp;C&amp;"Verdana,Bold"&amp;12ACT Test Score Calculation Tool</oddHeader>
    <oddFooter xml:space="preserve">&amp;LCopyright Socrato
http://www.socrato.com&amp;RVisit Socrato.com to get more Test prep tutor tools and software </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O38"/>
  <sheetViews>
    <sheetView workbookViewId="0" topLeftCell="A1">
      <pane xSplit="2" ySplit="2" topLeftCell="C3" activePane="bottomRight" state="frozen"/>
      <selection pane="topLeft" activeCell="H4" sqref="H4"/>
      <selection pane="topRight" activeCell="H4" sqref="H4"/>
      <selection pane="bottomLeft" activeCell="H4" sqref="H4"/>
      <selection pane="bottomRight" activeCell="I3" sqref="I3"/>
    </sheetView>
  </sheetViews>
  <sheetFormatPr defaultColWidth="9.140625" defaultRowHeight="12.75"/>
  <cols>
    <col min="1" max="1" width="44.00390625" style="1" customWidth="1"/>
    <col min="2" max="2" width="11.140625" style="34" customWidth="1"/>
    <col min="3" max="4" width="9.28125" style="1" customWidth="1"/>
    <col min="5" max="5" width="9.57421875" style="1" customWidth="1"/>
    <col min="6" max="6" width="8.8515625" style="1" customWidth="1"/>
    <col min="7" max="8" width="9.140625" style="1" customWidth="1"/>
    <col min="9" max="9" width="12.00390625" style="1" customWidth="1"/>
    <col min="10" max="10" width="10.28125" style="1" customWidth="1"/>
    <col min="11" max="11" width="12.421875" style="1" customWidth="1"/>
    <col min="12" max="12" width="12.28125" style="1" customWidth="1"/>
    <col min="13" max="13" width="11.00390625" style="1" customWidth="1"/>
    <col min="14" max="14" width="11.140625" style="1" customWidth="1"/>
    <col min="15" max="16384" width="9.140625" style="1" customWidth="1"/>
  </cols>
  <sheetData>
    <row r="1" spans="1:3" s="107" customFormat="1" ht="33.75" customHeight="1">
      <c r="A1" s="105"/>
      <c r="B1" s="106"/>
      <c r="C1" s="106"/>
    </row>
    <row r="2" spans="1:3" s="107" customFormat="1" ht="24.75" customHeight="1">
      <c r="A2" s="91" t="str">
        <f>CONCATENATE(Student_name," | Date:",Session_Date," | ",Test_Identifier," | Scoring &amp; Analysis")</f>
        <v>Sam Student | Date:Nov-1-2009 | ACT Test #2 | Scoring &amp; Analysis</v>
      </c>
      <c r="B2" s="106"/>
      <c r="C2" s="106"/>
    </row>
    <row r="3" spans="1:3" s="107" customFormat="1" ht="24.75" customHeight="1">
      <c r="A3" s="108" t="s">
        <v>121</v>
      </c>
      <c r="B3" s="106"/>
      <c r="C3" s="106"/>
    </row>
    <row r="4" spans="1:14" s="35" customFormat="1" ht="22.5" customHeight="1">
      <c r="A4" s="120" t="s">
        <v>34</v>
      </c>
      <c r="B4" s="121"/>
      <c r="C4" s="122"/>
      <c r="D4" s="122"/>
      <c r="E4" s="122"/>
      <c r="F4" s="122"/>
      <c r="G4" s="122"/>
      <c r="H4" s="122"/>
      <c r="I4" s="122"/>
      <c r="J4" s="122"/>
      <c r="K4" s="122"/>
      <c r="L4" s="122"/>
      <c r="M4" s="122"/>
      <c r="N4" s="123"/>
    </row>
    <row r="5" spans="1:14" ht="35.25" customHeight="1">
      <c r="A5" s="172" t="s">
        <v>41</v>
      </c>
      <c r="B5" s="66"/>
      <c r="C5" s="163" t="s">
        <v>97</v>
      </c>
      <c r="D5" s="164"/>
      <c r="E5" s="164"/>
      <c r="F5" s="68"/>
      <c r="G5" s="68"/>
      <c r="H5" s="68"/>
      <c r="I5" s="67" t="s">
        <v>0</v>
      </c>
      <c r="J5" s="67" t="s">
        <v>1</v>
      </c>
      <c r="K5" s="67" t="s">
        <v>2</v>
      </c>
      <c r="L5" s="68"/>
      <c r="M5" s="68"/>
      <c r="N5" s="135"/>
    </row>
    <row r="6" spans="1:14" s="71" customFormat="1" ht="23.25" customHeight="1">
      <c r="A6" s="173"/>
      <c r="B6" s="69"/>
      <c r="C6" s="168" t="s">
        <v>79</v>
      </c>
      <c r="D6" s="169"/>
      <c r="E6" s="170"/>
      <c r="F6" s="70"/>
      <c r="G6" s="70"/>
      <c r="H6" s="70"/>
      <c r="I6" s="168" t="s">
        <v>80</v>
      </c>
      <c r="J6" s="171"/>
      <c r="K6" s="72" t="s">
        <v>77</v>
      </c>
      <c r="L6" s="70"/>
      <c r="M6" s="70"/>
      <c r="N6" s="136"/>
    </row>
    <row r="7" spans="1:14" s="41" customFormat="1" ht="42">
      <c r="A7" s="37" t="s">
        <v>62</v>
      </c>
      <c r="B7" s="38" t="s">
        <v>3</v>
      </c>
      <c r="C7" s="38" t="s">
        <v>37</v>
      </c>
      <c r="D7" s="38" t="s">
        <v>38</v>
      </c>
      <c r="E7" s="38" t="s">
        <v>39</v>
      </c>
      <c r="F7" s="38" t="s">
        <v>40</v>
      </c>
      <c r="G7" s="38" t="s">
        <v>98</v>
      </c>
      <c r="H7" s="38" t="s">
        <v>5</v>
      </c>
      <c r="I7" s="38" t="s">
        <v>6</v>
      </c>
      <c r="J7" s="38" t="s">
        <v>7</v>
      </c>
      <c r="K7" s="40" t="s">
        <v>10</v>
      </c>
      <c r="L7" s="38" t="s">
        <v>8</v>
      </c>
      <c r="M7" s="39" t="s">
        <v>9</v>
      </c>
      <c r="N7" s="40" t="s">
        <v>108</v>
      </c>
    </row>
    <row r="8" spans="1:14" ht="6.75" customHeight="1">
      <c r="A8" s="2"/>
      <c r="B8" s="3"/>
      <c r="C8" s="4"/>
      <c r="D8" s="5"/>
      <c r="E8" s="5"/>
      <c r="F8" s="6"/>
      <c r="G8" s="6"/>
      <c r="H8" s="6"/>
      <c r="I8" s="6"/>
      <c r="J8" s="6"/>
      <c r="K8" s="8"/>
      <c r="L8" s="6"/>
      <c r="M8" s="7"/>
      <c r="N8" s="8"/>
    </row>
    <row r="9" spans="1:14" ht="12.75">
      <c r="A9" s="109" t="s">
        <v>103</v>
      </c>
      <c r="B9" s="110">
        <f>SUM(B10:B11)</f>
        <v>75</v>
      </c>
      <c r="C9" s="9">
        <f>SUM(C10:C11)</f>
        <v>62</v>
      </c>
      <c r="D9" s="9">
        <f>SUM(D10:D11)</f>
        <v>11</v>
      </c>
      <c r="E9" s="9">
        <f>SUM(E10:E11)</f>
        <v>12</v>
      </c>
      <c r="F9" s="64">
        <f>SUM(F10:F11)</f>
        <v>85</v>
      </c>
      <c r="G9" s="10">
        <f aca="true" t="shared" si="0" ref="G9:G20">C9</f>
        <v>62</v>
      </c>
      <c r="H9" s="11">
        <f>N9</f>
        <v>1.565217391304348</v>
      </c>
      <c r="I9" s="12"/>
      <c r="J9" s="13"/>
      <c r="K9" s="16"/>
      <c r="L9" s="14">
        <f>36-I9</f>
        <v>36</v>
      </c>
      <c r="M9" s="10"/>
      <c r="N9" s="137">
        <f>IF(ISERROR(L9/(D9+E9)),"",L9/(D9+E9))</f>
        <v>1.565217391304348</v>
      </c>
    </row>
    <row r="10" spans="1:14" ht="12.75">
      <c r="A10" s="111" t="s">
        <v>11</v>
      </c>
      <c r="B10" s="112">
        <v>40</v>
      </c>
      <c r="C10" s="17">
        <v>32</v>
      </c>
      <c r="D10" s="18">
        <v>8</v>
      </c>
      <c r="E10" s="18">
        <v>10</v>
      </c>
      <c r="F10" s="64">
        <f>SUM(C10:E10)</f>
        <v>50</v>
      </c>
      <c r="G10" s="19">
        <f t="shared" si="0"/>
        <v>32</v>
      </c>
      <c r="H10" s="20">
        <f aca="true" t="shared" si="1" ref="H10:H20">IF(ISERROR(C10/F10),"",C10/F10)</f>
        <v>0.64</v>
      </c>
      <c r="I10" s="21"/>
      <c r="J10" s="22"/>
      <c r="K10" s="24"/>
      <c r="L10" s="138"/>
      <c r="M10" s="23">
        <f>18-J10</f>
        <v>18</v>
      </c>
      <c r="N10" s="139">
        <f>IF(ISERROR(M10/(D10+E10)),"",M10/(D10+E10))</f>
        <v>1</v>
      </c>
    </row>
    <row r="11" spans="1:14" ht="12.75">
      <c r="A11" s="111" t="s">
        <v>12</v>
      </c>
      <c r="B11" s="112">
        <v>35</v>
      </c>
      <c r="C11" s="17">
        <v>30</v>
      </c>
      <c r="D11" s="18">
        <v>3</v>
      </c>
      <c r="E11" s="18">
        <v>2</v>
      </c>
      <c r="F11" s="64">
        <f>SUM(C11:E11)</f>
        <v>35</v>
      </c>
      <c r="G11" s="19">
        <f t="shared" si="0"/>
        <v>30</v>
      </c>
      <c r="H11" s="20">
        <f t="shared" si="1"/>
        <v>0.8571428571428571</v>
      </c>
      <c r="I11" s="21"/>
      <c r="J11" s="22"/>
      <c r="K11" s="24"/>
      <c r="L11" s="138"/>
      <c r="M11" s="23">
        <f>18-J11</f>
        <v>18</v>
      </c>
      <c r="N11" s="139">
        <f>IF(ISERROR(M11/(D11+E11)),"",M11/(D11+E11))</f>
        <v>3.6</v>
      </c>
    </row>
    <row r="12" spans="1:14" ht="12.75">
      <c r="A12" s="113" t="s">
        <v>13</v>
      </c>
      <c r="B12" s="114">
        <f>SUM(B13:B15)</f>
        <v>60</v>
      </c>
      <c r="C12" s="9">
        <f>SUM(C13:C15)</f>
        <v>0</v>
      </c>
      <c r="D12" s="9">
        <f>SUM(D13:D15)</f>
        <v>0</v>
      </c>
      <c r="E12" s="9">
        <f>SUM(E13:E15)</f>
        <v>0</v>
      </c>
      <c r="F12" s="64">
        <f>SUM(F13:F15)</f>
        <v>0</v>
      </c>
      <c r="G12" s="10">
        <f t="shared" si="0"/>
        <v>0</v>
      </c>
      <c r="H12" s="25">
        <f t="shared" si="1"/>
      </c>
      <c r="I12" s="12"/>
      <c r="J12" s="26"/>
      <c r="K12" s="16"/>
      <c r="L12" s="14">
        <f>36-I12</f>
        <v>36</v>
      </c>
      <c r="M12" s="10"/>
      <c r="N12" s="137">
        <f>IF(ISERROR(L12/(D12+E12)),"",L12/(D12+E12))</f>
      </c>
    </row>
    <row r="13" spans="1:14" ht="12.75">
      <c r="A13" s="111" t="s">
        <v>14</v>
      </c>
      <c r="B13" s="112">
        <v>24</v>
      </c>
      <c r="C13" s="17"/>
      <c r="D13" s="18"/>
      <c r="E13" s="18"/>
      <c r="F13" s="64">
        <f>SUM(C13:E13)</f>
        <v>0</v>
      </c>
      <c r="G13" s="19">
        <f t="shared" si="0"/>
        <v>0</v>
      </c>
      <c r="H13" s="20">
        <f t="shared" si="1"/>
      </c>
      <c r="I13" s="21"/>
      <c r="J13" s="22"/>
      <c r="K13" s="24"/>
      <c r="L13" s="138"/>
      <c r="M13" s="23">
        <f>18-J13</f>
        <v>18</v>
      </c>
      <c r="N13" s="139">
        <f>IF(ISERROR(M13/(D13+E13)),"",M13/(D13+E13))</f>
      </c>
    </row>
    <row r="14" spans="1:14" ht="12.75">
      <c r="A14" s="111" t="s">
        <v>15</v>
      </c>
      <c r="B14" s="112">
        <v>18</v>
      </c>
      <c r="C14" s="17"/>
      <c r="D14" s="18"/>
      <c r="E14" s="18"/>
      <c r="F14" s="64">
        <f>SUM(C14:E14)</f>
        <v>0</v>
      </c>
      <c r="G14" s="19">
        <f t="shared" si="0"/>
        <v>0</v>
      </c>
      <c r="H14" s="20">
        <f t="shared" si="1"/>
      </c>
      <c r="I14" s="21"/>
      <c r="J14" s="22"/>
      <c r="K14" s="24"/>
      <c r="L14" s="138"/>
      <c r="M14" s="23">
        <f>18-J14</f>
        <v>18</v>
      </c>
      <c r="N14" s="139">
        <f>IF(ISERROR(M14/(D14+E14)),"",M14/(D14+E14))</f>
      </c>
    </row>
    <row r="15" spans="1:14" ht="12.75">
      <c r="A15" s="111" t="s">
        <v>16</v>
      </c>
      <c r="B15" s="112">
        <v>18</v>
      </c>
      <c r="C15" s="17"/>
      <c r="D15" s="18"/>
      <c r="E15" s="18"/>
      <c r="F15" s="64">
        <f>SUM(C15:E15)</f>
        <v>0</v>
      </c>
      <c r="G15" s="19">
        <f t="shared" si="0"/>
        <v>0</v>
      </c>
      <c r="H15" s="20">
        <f t="shared" si="1"/>
      </c>
      <c r="I15" s="21"/>
      <c r="J15" s="22"/>
      <c r="K15" s="24"/>
      <c r="L15" s="138"/>
      <c r="M15" s="23">
        <f>18-J15</f>
        <v>18</v>
      </c>
      <c r="N15" s="139">
        <f>IF(ISERROR(M15/(D15+E15)),"",M15/(D15+E15))</f>
      </c>
    </row>
    <row r="16" spans="1:14" ht="12.75">
      <c r="A16" s="113" t="s">
        <v>17</v>
      </c>
      <c r="B16" s="114">
        <f>SUM(B17:B18)</f>
        <v>40</v>
      </c>
      <c r="C16" s="9">
        <f>SUM(C17:C18)</f>
        <v>0</v>
      </c>
      <c r="D16" s="9">
        <f>SUM(D17:D18)</f>
        <v>0</v>
      </c>
      <c r="E16" s="9">
        <f>SUM(E17:E18)</f>
        <v>0</v>
      </c>
      <c r="F16" s="64">
        <f>SUM(F17:F18)</f>
        <v>0</v>
      </c>
      <c r="G16" s="10">
        <f t="shared" si="0"/>
        <v>0</v>
      </c>
      <c r="H16" s="11">
        <f t="shared" si="1"/>
      </c>
      <c r="I16" s="12"/>
      <c r="J16" s="26"/>
      <c r="K16" s="16"/>
      <c r="L16" s="14">
        <f>36-I16</f>
        <v>36</v>
      </c>
      <c r="M16" s="10"/>
      <c r="N16" s="137">
        <f>IF(ISERROR(L16/(D16+E16)),"",L16/(D16+E16))</f>
      </c>
    </row>
    <row r="17" spans="1:14" ht="12.75">
      <c r="A17" s="111" t="s">
        <v>18</v>
      </c>
      <c r="B17" s="112">
        <v>20</v>
      </c>
      <c r="C17" s="17"/>
      <c r="D17" s="18"/>
      <c r="E17" s="18"/>
      <c r="F17" s="64">
        <f>SUM(C17:E17)</f>
        <v>0</v>
      </c>
      <c r="G17" s="19">
        <f t="shared" si="0"/>
        <v>0</v>
      </c>
      <c r="H17" s="20">
        <f t="shared" si="1"/>
      </c>
      <c r="I17" s="21"/>
      <c r="J17" s="22"/>
      <c r="K17" s="24"/>
      <c r="L17" s="138"/>
      <c r="M17" s="23">
        <f>18-J17</f>
        <v>18</v>
      </c>
      <c r="N17" s="139">
        <f>IF(ISERROR(M17/(D17+E17)),"",M17/(D17+E17))</f>
      </c>
    </row>
    <row r="18" spans="1:14" ht="12.75">
      <c r="A18" s="111" t="s">
        <v>19</v>
      </c>
      <c r="B18" s="112">
        <v>20</v>
      </c>
      <c r="C18" s="17"/>
      <c r="D18" s="18"/>
      <c r="E18" s="18"/>
      <c r="F18" s="64">
        <f>SUM(C18:E18)</f>
        <v>0</v>
      </c>
      <c r="G18" s="19">
        <f t="shared" si="0"/>
        <v>0</v>
      </c>
      <c r="H18" s="20">
        <f t="shared" si="1"/>
      </c>
      <c r="I18" s="21"/>
      <c r="J18" s="22"/>
      <c r="K18" s="24"/>
      <c r="L18" s="138"/>
      <c r="M18" s="23">
        <f>18-J18</f>
        <v>18</v>
      </c>
      <c r="N18" s="139">
        <f>IF(ISERROR(M18/(D18+E18)),"",M18/(D18+E18))</f>
      </c>
    </row>
    <row r="19" spans="1:14" ht="12.75">
      <c r="A19" s="113" t="s">
        <v>20</v>
      </c>
      <c r="B19" s="114">
        <f>SUM(B20)</f>
        <v>40</v>
      </c>
      <c r="C19" s="9">
        <f>SUM(C20)</f>
        <v>0</v>
      </c>
      <c r="D19" s="9">
        <f>SUM(D20)</f>
        <v>0</v>
      </c>
      <c r="E19" s="9">
        <f>SUM(E20)</f>
        <v>0</v>
      </c>
      <c r="F19" s="64">
        <f>SUM(F20)</f>
        <v>0</v>
      </c>
      <c r="G19" s="10">
        <f t="shared" si="0"/>
        <v>0</v>
      </c>
      <c r="H19" s="25">
        <f t="shared" si="1"/>
      </c>
      <c r="I19" s="12"/>
      <c r="J19" s="13"/>
      <c r="K19" s="16"/>
      <c r="L19" s="14">
        <f>36-I19</f>
        <v>36</v>
      </c>
      <c r="M19" s="10"/>
      <c r="N19" s="137">
        <f>IF(ISERROR(L19/(D19+E19)),"",L19/(D19+E19))</f>
      </c>
    </row>
    <row r="20" spans="1:14" ht="12.75">
      <c r="A20" s="111" t="s">
        <v>20</v>
      </c>
      <c r="B20" s="112">
        <v>40</v>
      </c>
      <c r="C20" s="52"/>
      <c r="D20" s="53"/>
      <c r="E20" s="53"/>
      <c r="F20" s="65">
        <f>SUM(C20:E20)</f>
        <v>0</v>
      </c>
      <c r="G20" s="54">
        <f t="shared" si="0"/>
        <v>0</v>
      </c>
      <c r="H20" s="55">
        <f t="shared" si="1"/>
      </c>
      <c r="I20" s="27"/>
      <c r="J20" s="56" t="s">
        <v>21</v>
      </c>
      <c r="K20" s="56"/>
      <c r="L20" s="56"/>
      <c r="M20" s="56"/>
      <c r="N20" s="140"/>
    </row>
    <row r="21" spans="1:14" ht="18">
      <c r="A21" s="165" t="s">
        <v>63</v>
      </c>
      <c r="B21" s="166"/>
      <c r="C21" s="166"/>
      <c r="D21" s="166"/>
      <c r="E21" s="166"/>
      <c r="F21" s="166"/>
      <c r="G21" s="166"/>
      <c r="H21" s="167"/>
      <c r="I21" s="57">
        <f>SUM(I9:I20)/4</f>
        <v>0</v>
      </c>
      <c r="J21" s="141"/>
      <c r="K21" s="150">
        <v>85</v>
      </c>
      <c r="L21" s="149">
        <f>SUM(L9:L20)/4</f>
        <v>36</v>
      </c>
      <c r="M21" s="141"/>
      <c r="N21" s="142"/>
    </row>
    <row r="22" spans="1:14" ht="18">
      <c r="A22" s="58"/>
      <c r="B22" s="58"/>
      <c r="C22" s="58"/>
      <c r="D22" s="58"/>
      <c r="E22" s="58"/>
      <c r="F22" s="58"/>
      <c r="G22" s="58"/>
      <c r="H22" s="58"/>
      <c r="I22" s="59"/>
      <c r="J22" s="60"/>
      <c r="K22" s="63"/>
      <c r="L22" s="61"/>
      <c r="M22" s="62"/>
      <c r="N22" s="62"/>
    </row>
    <row r="23" spans="1:14" s="35" customFormat="1" ht="22.5" customHeight="1">
      <c r="A23" s="120" t="s">
        <v>35</v>
      </c>
      <c r="B23" s="121"/>
      <c r="C23" s="122"/>
      <c r="D23" s="122"/>
      <c r="E23" s="122"/>
      <c r="F23" s="122"/>
      <c r="G23" s="122"/>
      <c r="H23" s="122"/>
      <c r="I23" s="122"/>
      <c r="J23" s="122"/>
      <c r="K23" s="122"/>
      <c r="L23" s="122"/>
      <c r="M23" s="122"/>
      <c r="N23" s="123"/>
    </row>
    <row r="24" spans="1:14" ht="12.75">
      <c r="A24" s="124" t="s">
        <v>68</v>
      </c>
      <c r="B24" s="29"/>
      <c r="C24" s="67" t="s">
        <v>22</v>
      </c>
      <c r="D24" s="30"/>
      <c r="E24" s="67" t="s">
        <v>105</v>
      </c>
      <c r="F24" s="30"/>
      <c r="G24" s="30"/>
      <c r="H24" s="74"/>
      <c r="I24" s="67" t="s">
        <v>0</v>
      </c>
      <c r="J24" s="74"/>
      <c r="K24" s="67" t="s">
        <v>1</v>
      </c>
      <c r="L24" s="74"/>
      <c r="M24" s="74"/>
      <c r="N24" s="125"/>
    </row>
    <row r="25" spans="1:15" ht="21">
      <c r="A25" s="124"/>
      <c r="B25" s="29"/>
      <c r="C25" s="72" t="s">
        <v>78</v>
      </c>
      <c r="D25" s="73"/>
      <c r="E25" s="75" t="s">
        <v>102</v>
      </c>
      <c r="F25" s="73"/>
      <c r="G25" s="73"/>
      <c r="H25" s="76"/>
      <c r="I25" s="75" t="s">
        <v>106</v>
      </c>
      <c r="J25" s="76"/>
      <c r="K25" s="72" t="s">
        <v>10</v>
      </c>
      <c r="L25" s="76"/>
      <c r="M25" s="76"/>
      <c r="N25" s="126"/>
      <c r="O25" s="50"/>
    </row>
    <row r="26" spans="1:14" s="41" customFormat="1" ht="42">
      <c r="A26" s="37" t="s">
        <v>62</v>
      </c>
      <c r="B26" s="38" t="s">
        <v>36</v>
      </c>
      <c r="C26" s="38" t="s">
        <v>101</v>
      </c>
      <c r="D26" s="38" t="s">
        <v>104</v>
      </c>
      <c r="E26" s="38" t="s">
        <v>102</v>
      </c>
      <c r="F26" s="38"/>
      <c r="G26" s="38" t="s">
        <v>4</v>
      </c>
      <c r="H26" s="38" t="s">
        <v>5</v>
      </c>
      <c r="I26" s="38" t="s">
        <v>106</v>
      </c>
      <c r="J26" s="38"/>
      <c r="K26" s="40" t="s">
        <v>10</v>
      </c>
      <c r="L26" s="38" t="s">
        <v>107</v>
      </c>
      <c r="M26" s="39" t="s">
        <v>9</v>
      </c>
      <c r="N26" s="40"/>
    </row>
    <row r="27" spans="1:14" ht="12.75">
      <c r="A27" s="115" t="s">
        <v>23</v>
      </c>
      <c r="B27" s="117">
        <v>12</v>
      </c>
      <c r="C27" s="151">
        <f>SUM(C28:C29)</f>
        <v>0</v>
      </c>
      <c r="D27" s="9">
        <f>B27-C27</f>
        <v>12</v>
      </c>
      <c r="E27" s="152">
        <f>I9</f>
        <v>0</v>
      </c>
      <c r="F27" s="9"/>
      <c r="G27" s="15">
        <f>C27</f>
        <v>0</v>
      </c>
      <c r="H27" s="25">
        <f>G27/B27</f>
        <v>0</v>
      </c>
      <c r="I27" s="31"/>
      <c r="J27" s="9"/>
      <c r="K27" s="16"/>
      <c r="L27" s="10">
        <f>36-I27</f>
        <v>36</v>
      </c>
      <c r="M27" s="10">
        <f>12-C27</f>
        <v>12</v>
      </c>
      <c r="N27" s="137"/>
    </row>
    <row r="28" spans="1:14" ht="12.75">
      <c r="A28" s="116" t="s">
        <v>99</v>
      </c>
      <c r="B28" s="118">
        <v>6</v>
      </c>
      <c r="C28" s="17"/>
      <c r="D28" s="32">
        <f>B28-C28</f>
        <v>6</v>
      </c>
      <c r="E28" s="28"/>
      <c r="F28" s="28"/>
      <c r="G28" s="119">
        <f>C28</f>
        <v>0</v>
      </c>
      <c r="H28" s="20">
        <f>G28/B28</f>
        <v>0</v>
      </c>
      <c r="I28" s="28"/>
      <c r="J28" s="33" t="s">
        <v>21</v>
      </c>
      <c r="K28" s="28"/>
      <c r="L28" s="28"/>
      <c r="M28" s="28"/>
      <c r="N28" s="127"/>
    </row>
    <row r="29" spans="1:14" ht="12.75">
      <c r="A29" s="116" t="s">
        <v>100</v>
      </c>
      <c r="B29" s="118">
        <v>6</v>
      </c>
      <c r="C29" s="128"/>
      <c r="D29" s="129">
        <f>B29-C29</f>
        <v>6</v>
      </c>
      <c r="E29" s="130"/>
      <c r="F29" s="130"/>
      <c r="G29" s="131">
        <f>C29</f>
        <v>0</v>
      </c>
      <c r="H29" s="132">
        <f>G29/B29</f>
        <v>0</v>
      </c>
      <c r="I29" s="130"/>
      <c r="J29" s="133" t="s">
        <v>21</v>
      </c>
      <c r="K29" s="130"/>
      <c r="L29" s="130"/>
      <c r="M29" s="130"/>
      <c r="N29" s="134"/>
    </row>
    <row r="32" spans="1:14" s="35" customFormat="1" ht="22.5" customHeight="1">
      <c r="A32" s="153" t="s">
        <v>110</v>
      </c>
      <c r="B32" s="34"/>
      <c r="C32" s="1"/>
      <c r="D32" s="1"/>
      <c r="E32" s="1"/>
      <c r="F32" s="1"/>
      <c r="G32" s="1"/>
      <c r="H32" s="1"/>
      <c r="I32" s="1"/>
      <c r="J32" s="1"/>
      <c r="K32" s="1"/>
      <c r="L32" s="1"/>
      <c r="M32" s="1"/>
      <c r="N32" s="1"/>
    </row>
    <row r="33" ht="12.75">
      <c r="A33" s="154" t="s">
        <v>111</v>
      </c>
    </row>
    <row r="34" ht="12.75">
      <c r="A34" s="155" t="s">
        <v>112</v>
      </c>
    </row>
    <row r="35" ht="12.75">
      <c r="A35" s="156" t="s">
        <v>114</v>
      </c>
    </row>
    <row r="36" ht="12.75">
      <c r="A36" s="157" t="s">
        <v>113</v>
      </c>
    </row>
    <row r="37" ht="12.75">
      <c r="A37" s="156"/>
    </row>
    <row r="38" ht="12.75">
      <c r="A38" s="158" t="s">
        <v>115</v>
      </c>
    </row>
  </sheetData>
  <sheetProtection/>
  <mergeCells count="5">
    <mergeCell ref="C5:E5"/>
    <mergeCell ref="A21:H21"/>
    <mergeCell ref="C6:E6"/>
    <mergeCell ref="I6:J6"/>
    <mergeCell ref="A5:A6"/>
  </mergeCells>
  <conditionalFormatting sqref="F9:F20">
    <cfRule type="cellIs" priority="1" dxfId="0" operator="notEqual" stopIfTrue="1">
      <formula>$B9</formula>
    </cfRule>
  </conditionalFormatting>
  <printOptions/>
  <pageMargins left="0.75" right="0.75" top="1" bottom="1" header="0.5" footer="0.5"/>
  <pageSetup fitToHeight="1" fitToWidth="1" horizontalDpi="600" verticalDpi="600" orientation="landscape" scale="68" r:id="rId2"/>
  <headerFooter alignWithMargins="0">
    <oddHeader>&amp;C&amp;"Verdana,Bold"&amp;12ACT Test Score Calculation Tool</oddHeader>
    <oddFooter xml:space="preserve">&amp;LCopyright Socrato
http://www.socrato.com&amp;RVisit Socrato.com to get more Test prep tutor tools and software </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O38"/>
  <sheetViews>
    <sheetView workbookViewId="0" topLeftCell="A1">
      <pane xSplit="2" ySplit="2" topLeftCell="C3" activePane="bottomRight" state="frozen"/>
      <selection pane="topLeft" activeCell="H4" sqref="H4"/>
      <selection pane="topRight" activeCell="H4" sqref="H4"/>
      <selection pane="bottomLeft" activeCell="H4" sqref="H4"/>
      <selection pane="bottomRight" activeCell="I1" sqref="I1"/>
    </sheetView>
  </sheetViews>
  <sheetFormatPr defaultColWidth="9.140625" defaultRowHeight="12.75"/>
  <cols>
    <col min="1" max="1" width="44.00390625" style="1" customWidth="1"/>
    <col min="2" max="2" width="11.140625" style="34" customWidth="1"/>
    <col min="3" max="4" width="9.28125" style="1" customWidth="1"/>
    <col min="5" max="5" width="9.57421875" style="1" customWidth="1"/>
    <col min="6" max="6" width="8.8515625" style="1" customWidth="1"/>
    <col min="7" max="8" width="9.140625" style="1" customWidth="1"/>
    <col min="9" max="9" width="12.00390625" style="1" customWidth="1"/>
    <col min="10" max="10" width="10.28125" style="1" customWidth="1"/>
    <col min="11" max="11" width="12.421875" style="1" customWidth="1"/>
    <col min="12" max="12" width="12.28125" style="1" customWidth="1"/>
    <col min="13" max="13" width="11.00390625" style="1" customWidth="1"/>
    <col min="14" max="14" width="11.140625" style="1" customWidth="1"/>
    <col min="15" max="16384" width="9.140625" style="1" customWidth="1"/>
  </cols>
  <sheetData>
    <row r="1" spans="1:3" s="107" customFormat="1" ht="33.75" customHeight="1">
      <c r="A1" s="105"/>
      <c r="B1" s="106"/>
      <c r="C1" s="106"/>
    </row>
    <row r="2" spans="1:3" s="107" customFormat="1" ht="24.75" customHeight="1">
      <c r="A2" s="91" t="str">
        <f>CONCATENATE(Student_name," | Date:",Session_Date," | ",Test_Identifier," | Scoring &amp; Analysis")</f>
        <v>Sam Student | Date:Nov-1-2009 | ACT Test #2 | Scoring &amp; Analysis</v>
      </c>
      <c r="B2" s="106"/>
      <c r="C2" s="106"/>
    </row>
    <row r="3" spans="1:3" s="107" customFormat="1" ht="24.75" customHeight="1">
      <c r="A3" s="108" t="s">
        <v>121</v>
      </c>
      <c r="B3" s="106"/>
      <c r="C3" s="106"/>
    </row>
    <row r="4" spans="1:14" s="35" customFormat="1" ht="22.5" customHeight="1">
      <c r="A4" s="120" t="s">
        <v>34</v>
      </c>
      <c r="B4" s="121"/>
      <c r="C4" s="122"/>
      <c r="D4" s="122"/>
      <c r="E4" s="122"/>
      <c r="F4" s="122"/>
      <c r="G4" s="122"/>
      <c r="H4" s="122"/>
      <c r="I4" s="122"/>
      <c r="J4" s="122"/>
      <c r="K4" s="122"/>
      <c r="L4" s="122"/>
      <c r="M4" s="122"/>
      <c r="N4" s="123"/>
    </row>
    <row r="5" spans="1:14" ht="35.25" customHeight="1">
      <c r="A5" s="172" t="s">
        <v>41</v>
      </c>
      <c r="B5" s="66"/>
      <c r="C5" s="163" t="s">
        <v>97</v>
      </c>
      <c r="D5" s="164"/>
      <c r="E5" s="164"/>
      <c r="F5" s="68"/>
      <c r="G5" s="68"/>
      <c r="H5" s="68"/>
      <c r="I5" s="67" t="s">
        <v>0</v>
      </c>
      <c r="J5" s="67" t="s">
        <v>1</v>
      </c>
      <c r="K5" s="67" t="s">
        <v>2</v>
      </c>
      <c r="L5" s="68"/>
      <c r="M5" s="68"/>
      <c r="N5" s="135"/>
    </row>
    <row r="6" spans="1:14" s="71" customFormat="1" ht="25.5" customHeight="1">
      <c r="A6" s="173"/>
      <c r="B6" s="69"/>
      <c r="C6" s="168" t="s">
        <v>79</v>
      </c>
      <c r="D6" s="169"/>
      <c r="E6" s="170"/>
      <c r="F6" s="70"/>
      <c r="G6" s="70"/>
      <c r="H6" s="70"/>
      <c r="I6" s="168" t="s">
        <v>80</v>
      </c>
      <c r="J6" s="171"/>
      <c r="K6" s="72" t="s">
        <v>117</v>
      </c>
      <c r="L6" s="70"/>
      <c r="M6" s="70"/>
      <c r="N6" s="136"/>
    </row>
    <row r="7" spans="1:14" s="41" customFormat="1" ht="42">
      <c r="A7" s="37" t="s">
        <v>62</v>
      </c>
      <c r="B7" s="38" t="s">
        <v>3</v>
      </c>
      <c r="C7" s="38" t="s">
        <v>37</v>
      </c>
      <c r="D7" s="38" t="s">
        <v>38</v>
      </c>
      <c r="E7" s="38" t="s">
        <v>39</v>
      </c>
      <c r="F7" s="38" t="s">
        <v>40</v>
      </c>
      <c r="G7" s="38" t="s">
        <v>98</v>
      </c>
      <c r="H7" s="38" t="s">
        <v>5</v>
      </c>
      <c r="I7" s="38" t="s">
        <v>6</v>
      </c>
      <c r="J7" s="38" t="s">
        <v>7</v>
      </c>
      <c r="K7" s="40" t="s">
        <v>10</v>
      </c>
      <c r="L7" s="38" t="s">
        <v>8</v>
      </c>
      <c r="M7" s="39" t="s">
        <v>9</v>
      </c>
      <c r="N7" s="40" t="s">
        <v>108</v>
      </c>
    </row>
    <row r="8" spans="1:14" ht="6.75" customHeight="1">
      <c r="A8" s="2"/>
      <c r="B8" s="3"/>
      <c r="C8" s="4"/>
      <c r="D8" s="5"/>
      <c r="E8" s="5"/>
      <c r="F8" s="6"/>
      <c r="G8" s="6"/>
      <c r="H8" s="6"/>
      <c r="I8" s="6"/>
      <c r="J8" s="6"/>
      <c r="K8" s="8"/>
      <c r="L8" s="6"/>
      <c r="M8" s="7"/>
      <c r="N8" s="8"/>
    </row>
    <row r="9" spans="1:14" ht="12.75">
      <c r="A9" s="109" t="s">
        <v>103</v>
      </c>
      <c r="B9" s="110">
        <f>SUM(B10:B11)</f>
        <v>75</v>
      </c>
      <c r="C9" s="9">
        <f>SUM(C10:C11)</f>
        <v>50</v>
      </c>
      <c r="D9" s="9">
        <f>SUM(D10:D11)</f>
        <v>13</v>
      </c>
      <c r="E9" s="9">
        <f>SUM(E10:E11)</f>
        <v>12</v>
      </c>
      <c r="F9" s="64">
        <f>SUM(F10:F11)</f>
        <v>75</v>
      </c>
      <c r="G9" s="10">
        <f aca="true" t="shared" si="0" ref="G9:G20">C9</f>
        <v>50</v>
      </c>
      <c r="H9" s="11">
        <f>N9</f>
        <v>0.64</v>
      </c>
      <c r="I9" s="12">
        <v>20</v>
      </c>
      <c r="J9" s="13"/>
      <c r="K9" s="16">
        <v>50</v>
      </c>
      <c r="L9" s="14">
        <f>36-I9</f>
        <v>16</v>
      </c>
      <c r="M9" s="10"/>
      <c r="N9" s="137">
        <f>IF(ISERROR(L9/(D9+E9)),"",L9/(D9+E9))</f>
        <v>0.64</v>
      </c>
    </row>
    <row r="10" spans="1:14" ht="12.75">
      <c r="A10" s="111" t="s">
        <v>11</v>
      </c>
      <c r="B10" s="112">
        <v>40</v>
      </c>
      <c r="C10" s="17">
        <v>30</v>
      </c>
      <c r="D10" s="18">
        <v>6</v>
      </c>
      <c r="E10" s="18">
        <v>4</v>
      </c>
      <c r="F10" s="64">
        <f>SUM(C10:E10)</f>
        <v>40</v>
      </c>
      <c r="G10" s="19">
        <f t="shared" si="0"/>
        <v>30</v>
      </c>
      <c r="H10" s="20">
        <f aca="true" t="shared" si="1" ref="H10:H20">IF(ISERROR(C10/F10),"",C10/F10)</f>
        <v>0.75</v>
      </c>
      <c r="I10" s="21"/>
      <c r="J10" s="22">
        <v>11</v>
      </c>
      <c r="K10" s="24">
        <v>64</v>
      </c>
      <c r="L10" s="138"/>
      <c r="M10" s="23">
        <f>18-J10</f>
        <v>7</v>
      </c>
      <c r="N10" s="139">
        <f>IF(ISERROR(M10/(D10+E10)),"",M10/(D10+E10))</f>
        <v>0.7</v>
      </c>
    </row>
    <row r="11" spans="1:14" ht="12.75">
      <c r="A11" s="111" t="s">
        <v>12</v>
      </c>
      <c r="B11" s="112">
        <v>35</v>
      </c>
      <c r="C11" s="17">
        <v>20</v>
      </c>
      <c r="D11" s="18">
        <v>7</v>
      </c>
      <c r="E11" s="18">
        <v>8</v>
      </c>
      <c r="F11" s="64">
        <f>SUM(C11:E11)</f>
        <v>35</v>
      </c>
      <c r="G11" s="19">
        <f t="shared" si="0"/>
        <v>20</v>
      </c>
      <c r="H11" s="20">
        <f t="shared" si="1"/>
        <v>0.5714285714285714</v>
      </c>
      <c r="I11" s="21"/>
      <c r="J11" s="22">
        <v>9</v>
      </c>
      <c r="K11" s="24">
        <v>36</v>
      </c>
      <c r="L11" s="138"/>
      <c r="M11" s="23">
        <f>18-J11</f>
        <v>9</v>
      </c>
      <c r="N11" s="139">
        <f>IF(ISERROR(M11/(D11+E11)),"",M11/(D11+E11))</f>
        <v>0.6</v>
      </c>
    </row>
    <row r="12" spans="1:14" ht="12.75">
      <c r="A12" s="113" t="s">
        <v>13</v>
      </c>
      <c r="B12" s="114">
        <f>SUM(B13:B15)</f>
        <v>60</v>
      </c>
      <c r="C12" s="9">
        <f>SUM(C13:C15)</f>
        <v>47</v>
      </c>
      <c r="D12" s="9">
        <f>SUM(D13:D15)</f>
        <v>8</v>
      </c>
      <c r="E12" s="9">
        <f>SUM(E13:E15)</f>
        <v>5</v>
      </c>
      <c r="F12" s="64">
        <f>SUM(F13:F15)</f>
        <v>60</v>
      </c>
      <c r="G12" s="10">
        <f t="shared" si="0"/>
        <v>47</v>
      </c>
      <c r="H12" s="25">
        <f t="shared" si="1"/>
        <v>0.7833333333333333</v>
      </c>
      <c r="I12" s="12">
        <v>27</v>
      </c>
      <c r="J12" s="26"/>
      <c r="K12" s="16">
        <v>88</v>
      </c>
      <c r="L12" s="14">
        <f>36-I12</f>
        <v>9</v>
      </c>
      <c r="M12" s="10"/>
      <c r="N12" s="137">
        <f>IF(ISERROR(L12/(D12+E12)),"",L12/(D12+E12))</f>
        <v>0.6923076923076923</v>
      </c>
    </row>
    <row r="13" spans="1:14" ht="12.75">
      <c r="A13" s="111" t="s">
        <v>14</v>
      </c>
      <c r="B13" s="112">
        <v>24</v>
      </c>
      <c r="C13" s="17">
        <v>18</v>
      </c>
      <c r="D13" s="18">
        <v>3</v>
      </c>
      <c r="E13" s="18">
        <v>3</v>
      </c>
      <c r="F13" s="64">
        <f>SUM(C13:E13)</f>
        <v>24</v>
      </c>
      <c r="G13" s="19">
        <f t="shared" si="0"/>
        <v>18</v>
      </c>
      <c r="H13" s="20">
        <f t="shared" si="1"/>
        <v>0.75</v>
      </c>
      <c r="I13" s="21"/>
      <c r="J13" s="22">
        <v>13</v>
      </c>
      <c r="K13" s="24">
        <v>75</v>
      </c>
      <c r="L13" s="138"/>
      <c r="M13" s="23">
        <f>18-J13</f>
        <v>5</v>
      </c>
      <c r="N13" s="139">
        <f>IF(ISERROR(M13/(D13+E13)),"",M13/(D13+E13))</f>
        <v>0.8333333333333334</v>
      </c>
    </row>
    <row r="14" spans="1:14" ht="12.75">
      <c r="A14" s="111" t="s">
        <v>15</v>
      </c>
      <c r="B14" s="112">
        <v>18</v>
      </c>
      <c r="C14" s="17">
        <v>15</v>
      </c>
      <c r="D14" s="18">
        <v>2</v>
      </c>
      <c r="E14" s="18">
        <v>1</v>
      </c>
      <c r="F14" s="64">
        <f>SUM(C14:E14)</f>
        <v>18</v>
      </c>
      <c r="G14" s="19">
        <f t="shared" si="0"/>
        <v>15</v>
      </c>
      <c r="H14" s="20">
        <f t="shared" si="1"/>
        <v>0.8333333333333334</v>
      </c>
      <c r="I14" s="21"/>
      <c r="J14" s="22">
        <v>15</v>
      </c>
      <c r="K14" s="24">
        <v>96</v>
      </c>
      <c r="L14" s="138"/>
      <c r="M14" s="23">
        <f>18-J14</f>
        <v>3</v>
      </c>
      <c r="N14" s="139">
        <f>IF(ISERROR(M14/(D14+E14)),"",M14/(D14+E14))</f>
        <v>1</v>
      </c>
    </row>
    <row r="15" spans="1:14" ht="12.75">
      <c r="A15" s="111" t="s">
        <v>16</v>
      </c>
      <c r="B15" s="112">
        <v>18</v>
      </c>
      <c r="C15" s="17">
        <v>14</v>
      </c>
      <c r="D15" s="18">
        <v>3</v>
      </c>
      <c r="E15" s="18">
        <v>1</v>
      </c>
      <c r="F15" s="64">
        <f>SUM(C15:E15)</f>
        <v>18</v>
      </c>
      <c r="G15" s="19">
        <f t="shared" si="0"/>
        <v>14</v>
      </c>
      <c r="H15" s="20">
        <f t="shared" si="1"/>
        <v>0.7777777777777778</v>
      </c>
      <c r="I15" s="21"/>
      <c r="J15" s="22">
        <v>14</v>
      </c>
      <c r="K15" s="24">
        <v>91</v>
      </c>
      <c r="L15" s="138"/>
      <c r="M15" s="23">
        <f>18-J15</f>
        <v>4</v>
      </c>
      <c r="N15" s="139">
        <f>IF(ISERROR(M15/(D15+E15)),"",M15/(D15+E15))</f>
        <v>1</v>
      </c>
    </row>
    <row r="16" spans="1:14" ht="12.75">
      <c r="A16" s="113" t="s">
        <v>17</v>
      </c>
      <c r="B16" s="114">
        <f>SUM(B17:B18)</f>
        <v>40</v>
      </c>
      <c r="C16" s="9">
        <f>SUM(C17:C18)</f>
        <v>31</v>
      </c>
      <c r="D16" s="9">
        <f>SUM(D17:D18)</f>
        <v>5</v>
      </c>
      <c r="E16" s="9">
        <f>SUM(E17:E18)</f>
        <v>4</v>
      </c>
      <c r="F16" s="64">
        <f>SUM(F17:F18)</f>
        <v>40</v>
      </c>
      <c r="G16" s="10">
        <f t="shared" si="0"/>
        <v>31</v>
      </c>
      <c r="H16" s="11">
        <f t="shared" si="1"/>
        <v>0.775</v>
      </c>
      <c r="I16" s="12">
        <v>28</v>
      </c>
      <c r="J16" s="26"/>
      <c r="K16" s="16">
        <v>85</v>
      </c>
      <c r="L16" s="14">
        <f>36-I16</f>
        <v>8</v>
      </c>
      <c r="M16" s="10"/>
      <c r="N16" s="137">
        <f>IF(ISERROR(L16/(D16+E16)),"",L16/(D16+E16))</f>
        <v>0.8888888888888888</v>
      </c>
    </row>
    <row r="17" spans="1:14" ht="12.75">
      <c r="A17" s="111" t="s">
        <v>18</v>
      </c>
      <c r="B17" s="112">
        <v>20</v>
      </c>
      <c r="C17" s="17">
        <v>15</v>
      </c>
      <c r="D17" s="18">
        <v>3</v>
      </c>
      <c r="E17" s="18">
        <v>2</v>
      </c>
      <c r="F17" s="64">
        <f>SUM(C17:E17)</f>
        <v>20</v>
      </c>
      <c r="G17" s="19">
        <f t="shared" si="0"/>
        <v>15</v>
      </c>
      <c r="H17" s="20">
        <f t="shared" si="1"/>
        <v>0.75</v>
      </c>
      <c r="I17" s="21"/>
      <c r="J17" s="22">
        <v>15</v>
      </c>
      <c r="K17" s="24">
        <v>88</v>
      </c>
      <c r="L17" s="138"/>
      <c r="M17" s="23">
        <f>18-J17</f>
        <v>3</v>
      </c>
      <c r="N17" s="139">
        <f>IF(ISERROR(M17/(D17+E17)),"",M17/(D17+E17))</f>
        <v>0.6</v>
      </c>
    </row>
    <row r="18" spans="1:14" ht="12.75">
      <c r="A18" s="111" t="s">
        <v>19</v>
      </c>
      <c r="B18" s="112">
        <v>20</v>
      </c>
      <c r="C18" s="17">
        <v>16</v>
      </c>
      <c r="D18" s="18">
        <v>2</v>
      </c>
      <c r="E18" s="18">
        <v>2</v>
      </c>
      <c r="F18" s="64">
        <f>SUM(C18:E18)</f>
        <v>20</v>
      </c>
      <c r="G18" s="19">
        <f t="shared" si="0"/>
        <v>16</v>
      </c>
      <c r="H18" s="20">
        <f t="shared" si="1"/>
        <v>0.8</v>
      </c>
      <c r="I18" s="21"/>
      <c r="J18" s="22">
        <v>15</v>
      </c>
      <c r="K18" s="24">
        <v>85</v>
      </c>
      <c r="L18" s="138"/>
      <c r="M18" s="23">
        <f>18-J18</f>
        <v>3</v>
      </c>
      <c r="N18" s="139">
        <f>IF(ISERROR(M18/(D18+E18)),"",M18/(D18+E18))</f>
        <v>0.75</v>
      </c>
    </row>
    <row r="19" spans="1:14" ht="12.75">
      <c r="A19" s="113" t="s">
        <v>20</v>
      </c>
      <c r="B19" s="114">
        <f>SUM(B20)</f>
        <v>40</v>
      </c>
      <c r="C19" s="9">
        <f>SUM(C20)</f>
        <v>33</v>
      </c>
      <c r="D19" s="9">
        <f>SUM(D20)</f>
        <v>7</v>
      </c>
      <c r="E19" s="9">
        <f>SUM(E20)</f>
        <v>0</v>
      </c>
      <c r="F19" s="64">
        <f>SUM(F20)</f>
        <v>40</v>
      </c>
      <c r="G19" s="10">
        <f t="shared" si="0"/>
        <v>33</v>
      </c>
      <c r="H19" s="25">
        <f t="shared" si="1"/>
        <v>0.825</v>
      </c>
      <c r="I19" s="12">
        <v>27</v>
      </c>
      <c r="J19" s="13"/>
      <c r="K19" s="16">
        <v>92</v>
      </c>
      <c r="L19" s="14">
        <f>36-I19</f>
        <v>9</v>
      </c>
      <c r="M19" s="10"/>
      <c r="N19" s="137">
        <f>IF(ISERROR(L19/(D19+E19)),"",L19/(D19+E19))</f>
        <v>1.2857142857142858</v>
      </c>
    </row>
    <row r="20" spans="1:14" ht="12.75">
      <c r="A20" s="111" t="s">
        <v>20</v>
      </c>
      <c r="B20" s="112">
        <v>40</v>
      </c>
      <c r="C20" s="52">
        <v>33</v>
      </c>
      <c r="D20" s="53">
        <v>7</v>
      </c>
      <c r="E20" s="53">
        <v>0</v>
      </c>
      <c r="F20" s="65">
        <f>SUM(C20:E20)</f>
        <v>40</v>
      </c>
      <c r="G20" s="54">
        <f t="shared" si="0"/>
        <v>33</v>
      </c>
      <c r="H20" s="55">
        <f t="shared" si="1"/>
        <v>0.825</v>
      </c>
      <c r="I20" s="27"/>
      <c r="J20" s="56" t="s">
        <v>21</v>
      </c>
      <c r="K20" s="56"/>
      <c r="L20" s="56"/>
      <c r="M20" s="56"/>
      <c r="N20" s="140"/>
    </row>
    <row r="21" spans="1:14" ht="18">
      <c r="A21" s="165" t="s">
        <v>63</v>
      </c>
      <c r="B21" s="166"/>
      <c r="C21" s="166"/>
      <c r="D21" s="166"/>
      <c r="E21" s="166"/>
      <c r="F21" s="166"/>
      <c r="G21" s="166"/>
      <c r="H21" s="167"/>
      <c r="I21" s="57">
        <f>SUM(I9:I20)/4</f>
        <v>25.5</v>
      </c>
      <c r="J21" s="141"/>
      <c r="K21" s="150">
        <v>85</v>
      </c>
      <c r="L21" s="149">
        <f>SUM(L9:L20)/4</f>
        <v>10.5</v>
      </c>
      <c r="M21" s="141"/>
      <c r="N21" s="142"/>
    </row>
    <row r="22" spans="1:14" ht="18">
      <c r="A22" s="58"/>
      <c r="B22" s="58"/>
      <c r="C22" s="58"/>
      <c r="D22" s="58"/>
      <c r="E22" s="58"/>
      <c r="F22" s="58"/>
      <c r="G22" s="58"/>
      <c r="H22" s="58"/>
      <c r="I22" s="59"/>
      <c r="J22" s="60"/>
      <c r="K22" s="63"/>
      <c r="L22" s="61"/>
      <c r="M22" s="62"/>
      <c r="N22" s="62"/>
    </row>
    <row r="23" spans="1:14" s="35" customFormat="1" ht="22.5" customHeight="1">
      <c r="A23" s="120" t="s">
        <v>35</v>
      </c>
      <c r="B23" s="121"/>
      <c r="C23" s="122"/>
      <c r="D23" s="122"/>
      <c r="E23" s="122"/>
      <c r="F23" s="122"/>
      <c r="G23" s="122"/>
      <c r="H23" s="122"/>
      <c r="I23" s="122"/>
      <c r="J23" s="122"/>
      <c r="K23" s="122"/>
      <c r="L23" s="122"/>
      <c r="M23" s="122"/>
      <c r="N23" s="123"/>
    </row>
    <row r="24" spans="1:14" ht="12.75">
      <c r="A24" s="124" t="s">
        <v>68</v>
      </c>
      <c r="B24" s="29"/>
      <c r="C24" s="67" t="s">
        <v>22</v>
      </c>
      <c r="D24" s="30"/>
      <c r="E24" s="67" t="s">
        <v>105</v>
      </c>
      <c r="F24" s="30"/>
      <c r="G24" s="30"/>
      <c r="H24" s="74"/>
      <c r="I24" s="67" t="s">
        <v>0</v>
      </c>
      <c r="J24" s="74"/>
      <c r="K24" s="67" t="s">
        <v>1</v>
      </c>
      <c r="L24" s="74"/>
      <c r="M24" s="74"/>
      <c r="N24" s="125"/>
    </row>
    <row r="25" spans="1:15" ht="21">
      <c r="A25" s="124"/>
      <c r="B25" s="29"/>
      <c r="C25" s="72" t="s">
        <v>78</v>
      </c>
      <c r="D25" s="73"/>
      <c r="E25" s="75" t="s">
        <v>102</v>
      </c>
      <c r="F25" s="73"/>
      <c r="G25" s="73"/>
      <c r="H25" s="76"/>
      <c r="I25" s="75" t="s">
        <v>106</v>
      </c>
      <c r="J25" s="76"/>
      <c r="K25" s="72" t="s">
        <v>10</v>
      </c>
      <c r="L25" s="76"/>
      <c r="M25" s="76"/>
      <c r="N25" s="126"/>
      <c r="O25" s="50"/>
    </row>
    <row r="26" spans="1:14" s="41" customFormat="1" ht="42">
      <c r="A26" s="37" t="s">
        <v>62</v>
      </c>
      <c r="B26" s="38" t="s">
        <v>36</v>
      </c>
      <c r="C26" s="38" t="s">
        <v>101</v>
      </c>
      <c r="D26" s="38" t="s">
        <v>104</v>
      </c>
      <c r="E26" s="38" t="s">
        <v>102</v>
      </c>
      <c r="F26" s="38"/>
      <c r="G26" s="38" t="s">
        <v>4</v>
      </c>
      <c r="H26" s="38" t="s">
        <v>5</v>
      </c>
      <c r="I26" s="38" t="s">
        <v>106</v>
      </c>
      <c r="J26" s="38"/>
      <c r="K26" s="40" t="s">
        <v>10</v>
      </c>
      <c r="L26" s="38" t="s">
        <v>107</v>
      </c>
      <c r="M26" s="39" t="s">
        <v>9</v>
      </c>
      <c r="N26" s="40"/>
    </row>
    <row r="27" spans="1:14" ht="12.75">
      <c r="A27" s="115" t="s">
        <v>23</v>
      </c>
      <c r="B27" s="117">
        <v>12</v>
      </c>
      <c r="C27" s="151">
        <f>SUM(C28:C29)</f>
        <v>9</v>
      </c>
      <c r="D27" s="9">
        <f>B27-C27</f>
        <v>3</v>
      </c>
      <c r="E27" s="152">
        <f>I9</f>
        <v>20</v>
      </c>
      <c r="F27" s="9"/>
      <c r="G27" s="15">
        <f>C27</f>
        <v>9</v>
      </c>
      <c r="H27" s="25">
        <f>G27/B27</f>
        <v>0.75</v>
      </c>
      <c r="I27" s="31">
        <v>21</v>
      </c>
      <c r="J27" s="9"/>
      <c r="K27" s="16">
        <v>51</v>
      </c>
      <c r="L27" s="10">
        <f>36-I27</f>
        <v>15</v>
      </c>
      <c r="M27" s="10">
        <f>12-C27</f>
        <v>3</v>
      </c>
      <c r="N27" s="137"/>
    </row>
    <row r="28" spans="1:14" ht="12.75">
      <c r="A28" s="116" t="s">
        <v>99</v>
      </c>
      <c r="B28" s="118">
        <v>6</v>
      </c>
      <c r="C28" s="17">
        <v>4</v>
      </c>
      <c r="D28" s="32">
        <f>B28-C28</f>
        <v>2</v>
      </c>
      <c r="E28" s="28"/>
      <c r="F28" s="28"/>
      <c r="G28" s="119">
        <f>C28</f>
        <v>4</v>
      </c>
      <c r="H28" s="20">
        <f>G28/B28</f>
        <v>0.6666666666666666</v>
      </c>
      <c r="I28" s="28"/>
      <c r="J28" s="33" t="s">
        <v>21</v>
      </c>
      <c r="K28" s="28"/>
      <c r="L28" s="28"/>
      <c r="M28" s="28"/>
      <c r="N28" s="127"/>
    </row>
    <row r="29" spans="1:14" ht="12.75">
      <c r="A29" s="116" t="s">
        <v>100</v>
      </c>
      <c r="B29" s="118">
        <v>6</v>
      </c>
      <c r="C29" s="128">
        <v>5</v>
      </c>
      <c r="D29" s="129">
        <f>B29-C29</f>
        <v>1</v>
      </c>
      <c r="E29" s="130"/>
      <c r="F29" s="130"/>
      <c r="G29" s="131">
        <f>C29</f>
        <v>5</v>
      </c>
      <c r="H29" s="132">
        <f>G29/B29</f>
        <v>0.8333333333333334</v>
      </c>
      <c r="I29" s="130"/>
      <c r="J29" s="133" t="s">
        <v>21</v>
      </c>
      <c r="K29" s="130"/>
      <c r="L29" s="130"/>
      <c r="M29" s="130"/>
      <c r="N29" s="134"/>
    </row>
    <row r="32" spans="1:14" s="35" customFormat="1" ht="22.5" customHeight="1">
      <c r="A32" s="120" t="s">
        <v>110</v>
      </c>
      <c r="B32" s="121"/>
      <c r="C32" s="1"/>
      <c r="D32" s="1"/>
      <c r="E32" s="1"/>
      <c r="F32" s="1"/>
      <c r="G32" s="1"/>
      <c r="H32" s="1"/>
      <c r="I32" s="1"/>
      <c r="J32" s="1"/>
      <c r="K32" s="1"/>
      <c r="L32" s="1"/>
      <c r="M32" s="1"/>
      <c r="N32" s="1"/>
    </row>
    <row r="33" ht="12.75">
      <c r="A33" s="146" t="s">
        <v>111</v>
      </c>
    </row>
    <row r="34" ht="12.75">
      <c r="A34" s="147" t="s">
        <v>112</v>
      </c>
    </row>
    <row r="35" ht="12.75">
      <c r="A35" s="1" t="s">
        <v>114</v>
      </c>
    </row>
    <row r="36" ht="12.75">
      <c r="A36" s="148" t="s">
        <v>113</v>
      </c>
    </row>
    <row r="38" ht="12.75">
      <c r="A38" s="1" t="s">
        <v>115</v>
      </c>
    </row>
  </sheetData>
  <sheetProtection/>
  <mergeCells count="5">
    <mergeCell ref="C5:E5"/>
    <mergeCell ref="A21:H21"/>
    <mergeCell ref="C6:E6"/>
    <mergeCell ref="I6:J6"/>
    <mergeCell ref="A5:A6"/>
  </mergeCells>
  <conditionalFormatting sqref="F9:F20">
    <cfRule type="cellIs" priority="1" dxfId="0" operator="notEqual" stopIfTrue="1">
      <formula>$B9</formula>
    </cfRule>
  </conditionalFormatting>
  <printOptions/>
  <pageMargins left="0.75" right="0.75" top="1" bottom="1" header="0.5" footer="0.5"/>
  <pageSetup fitToHeight="1" fitToWidth="1" horizontalDpi="600" verticalDpi="600" orientation="landscape" scale="68" r:id="rId2"/>
  <headerFooter alignWithMargins="0">
    <oddHeader>&amp;C&amp;"Verdana,Bold"&amp;12ACT Test Score Calculation Tool</oddHeader>
    <oddFooter xml:space="preserve">&amp;LCopyright Socrato
http://www.socrato.com&amp;RVisit Socrato.com to get more Test prep tutor tools and software </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B2:E6"/>
  <sheetViews>
    <sheetView workbookViewId="0" topLeftCell="A1">
      <selection activeCell="F42" sqref="F42"/>
    </sheetView>
  </sheetViews>
  <sheetFormatPr defaultColWidth="9.140625" defaultRowHeight="12.75"/>
  <cols>
    <col min="1" max="3" width="9.140625" style="36" customWidth="1"/>
    <col min="4" max="4" width="15.28125" style="36" customWidth="1"/>
    <col min="5" max="5" width="51.28125" style="36" customWidth="1"/>
    <col min="6" max="16384" width="9.140625" style="36" customWidth="1"/>
  </cols>
  <sheetData>
    <row r="1" ht="26.25" customHeight="1"/>
    <row r="2" spans="2:4" s="44" customFormat="1" ht="26.25" customHeight="1">
      <c r="B2" s="48" t="s">
        <v>69</v>
      </c>
      <c r="C2" s="43"/>
      <c r="D2" s="43"/>
    </row>
    <row r="3" spans="2:5" ht="12.75">
      <c r="B3" s="36" t="s">
        <v>73</v>
      </c>
      <c r="C3" s="36" t="s">
        <v>70</v>
      </c>
      <c r="D3" s="36" t="s">
        <v>71</v>
      </c>
      <c r="E3" s="36" t="s">
        <v>72</v>
      </c>
    </row>
    <row r="4" spans="2:5" ht="12.75">
      <c r="B4" s="143" t="s">
        <v>74</v>
      </c>
      <c r="D4" s="36" t="s">
        <v>75</v>
      </c>
      <c r="E4" s="36" t="s">
        <v>76</v>
      </c>
    </row>
    <row r="5" spans="2:5" ht="42.75" customHeight="1">
      <c r="B5" s="36">
        <v>0.2</v>
      </c>
      <c r="C5" s="144">
        <v>40122</v>
      </c>
      <c r="E5" s="145" t="s">
        <v>109</v>
      </c>
    </row>
    <row r="6" ht="33.75" customHeight="1">
      <c r="E6" s="145" t="s">
        <v>116</v>
      </c>
    </row>
  </sheetData>
  <printOptions/>
  <pageMargins left="0.75" right="0.75" top="1" bottom="1" header="0.5" footer="0.5"/>
  <pageSetup fitToHeight="1" fitToWidth="1" horizontalDpi="600" verticalDpi="600" orientation="landscape" r:id="rId2"/>
  <headerFooter alignWithMargins="0">
    <oddHeader>&amp;C&amp;"Verdana,Bold"&amp;12ACT Test Score Calculation Tool</oddHeader>
    <oddFooter xml:space="preserve">&amp;LCopyright Socrato
http://www.socrato.com&amp;RVisit Socrato.com to get more Test prep tutor tools and software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Raju</dc:creator>
  <cp:keywords/>
  <dc:description/>
  <cp:lastModifiedBy>Raju</cp:lastModifiedBy>
  <cp:lastPrinted>2009-11-05T17:31:23Z</cp:lastPrinted>
  <dcterms:created xsi:type="dcterms:W3CDTF">2009-10-31T15:30:56Z</dcterms:created>
  <dcterms:modified xsi:type="dcterms:W3CDTF">2009-11-18T23:30:47Z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